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1260" yWindow="195" windowWidth="19230" windowHeight="12465"/>
  </bookViews>
  <sheets>
    <sheet name="Salary" sheetId="1" r:id="rId1"/>
    <sheet name="NIH CAP COST SHARE" sheetId="12" state="hidden" r:id="rId2"/>
  </sheets>
  <definedNames>
    <definedName name="_xlnm.Print_Area" localSheetId="0">Salary!$A$1:$P$31</definedName>
  </definedNames>
  <calcPr calcId="171027" fullPrecision="0"/>
</workbook>
</file>

<file path=xl/calcChain.xml><?xml version="1.0" encoding="utf-8"?>
<calcChain xmlns="http://schemas.openxmlformats.org/spreadsheetml/2006/main">
  <c r="F5" i="1" l="1"/>
  <c r="F6" i="1"/>
  <c r="E5" i="1" l="1"/>
  <c r="E6" i="1"/>
  <c r="E7" i="1"/>
  <c r="E9" i="1"/>
  <c r="E10" i="1"/>
  <c r="E11" i="1"/>
  <c r="E12" i="1"/>
  <c r="E13" i="1"/>
  <c r="E4" i="1"/>
  <c r="F4" i="1" l="1"/>
  <c r="H4" i="1" s="1"/>
  <c r="G4" i="1"/>
  <c r="H5" i="1"/>
  <c r="G5" i="1"/>
  <c r="H6" i="1"/>
  <c r="G6" i="1"/>
  <c r="F7" i="1"/>
  <c r="H7" i="1" s="1"/>
  <c r="G7" i="1"/>
  <c r="F9" i="1"/>
  <c r="H9" i="1" s="1"/>
  <c r="G9" i="1"/>
  <c r="F10" i="1"/>
  <c r="H10" i="1" s="1"/>
  <c r="G10" i="1"/>
  <c r="F11" i="1"/>
  <c r="H11" i="1" s="1"/>
  <c r="G11" i="1"/>
  <c r="F12" i="1"/>
  <c r="H12" i="1" s="1"/>
  <c r="G12" i="1"/>
  <c r="F13" i="1"/>
  <c r="H13" i="1" s="1"/>
  <c r="G13" i="1"/>
  <c r="I13" i="1" l="1"/>
  <c r="J13" i="1" s="1"/>
  <c r="K13" i="1" s="1"/>
  <c r="I11" i="1"/>
  <c r="J11" i="1" s="1"/>
  <c r="K11" i="1" s="1"/>
  <c r="I7" i="1"/>
  <c r="J7" i="1" s="1"/>
  <c r="K7" i="1" s="1"/>
  <c r="I12" i="1"/>
  <c r="J12" i="1" s="1"/>
  <c r="K12" i="1" s="1"/>
  <c r="I4" i="1"/>
  <c r="J4" i="1" s="1"/>
  <c r="K4" i="1" s="1"/>
  <c r="I10" i="1"/>
  <c r="J10" i="1" s="1"/>
  <c r="K10" i="1" s="1"/>
  <c r="I6" i="1"/>
  <c r="J6" i="1" s="1"/>
  <c r="K6" i="1" s="1"/>
  <c r="I9" i="1"/>
  <c r="J9" i="1" s="1"/>
  <c r="K9" i="1" s="1"/>
  <c r="I5" i="1"/>
  <c r="J5" i="1" s="1"/>
  <c r="K5" i="1" s="1"/>
  <c r="J253" i="12" l="1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I11" i="12"/>
  <c r="K11" i="12" s="1"/>
  <c r="H11" i="12"/>
  <c r="J11" i="12" s="1"/>
  <c r="G11" i="12"/>
  <c r="I10" i="12"/>
  <c r="H10" i="12"/>
  <c r="J10" i="12" s="1"/>
  <c r="G10" i="12"/>
  <c r="I9" i="12"/>
  <c r="H9" i="12"/>
  <c r="J9" i="12" s="1"/>
  <c r="G9" i="12"/>
  <c r="I8" i="12"/>
  <c r="H8" i="12"/>
  <c r="J8" i="12" s="1"/>
  <c r="G8" i="12"/>
  <c r="I7" i="12"/>
  <c r="H7" i="12"/>
  <c r="J7" i="12" s="1"/>
  <c r="G7" i="12"/>
  <c r="I6" i="12"/>
  <c r="H6" i="12"/>
  <c r="J6" i="12" s="1"/>
  <c r="G6" i="12"/>
  <c r="I5" i="12"/>
  <c r="H5" i="12"/>
  <c r="J5" i="12" s="1"/>
  <c r="G5" i="12"/>
  <c r="I4" i="12"/>
  <c r="H4" i="12"/>
  <c r="J4" i="12" s="1"/>
  <c r="E4" i="12"/>
  <c r="G4" i="12" s="1"/>
  <c r="K4" i="12" s="1"/>
  <c r="F32" i="1"/>
  <c r="F36" i="1"/>
  <c r="F45" i="1"/>
  <c r="F33" i="1"/>
  <c r="F37" i="1"/>
  <c r="F35" i="1"/>
  <c r="F39" i="1"/>
  <c r="F53" i="1"/>
  <c r="F68" i="1"/>
  <c r="F34" i="1"/>
  <c r="F38" i="1"/>
  <c r="F80" i="1"/>
  <c r="F78" i="1"/>
  <c r="F77" i="1"/>
  <c r="F52" i="1"/>
  <c r="F50" i="1"/>
  <c r="F62" i="1"/>
  <c r="F43" i="1"/>
  <c r="F48" i="1"/>
  <c r="F58" i="1"/>
  <c r="F87" i="1"/>
  <c r="F54" i="1"/>
  <c r="F47" i="1"/>
  <c r="F51" i="1"/>
  <c r="F55" i="1"/>
  <c r="F59" i="1"/>
  <c r="F67" i="1"/>
  <c r="F42" i="1"/>
  <c r="F46" i="1"/>
  <c r="F85" i="1"/>
  <c r="F81" i="1"/>
  <c r="F79" i="1"/>
  <c r="F71" i="1"/>
  <c r="F119" i="1"/>
  <c r="F95" i="1"/>
  <c r="F75" i="1"/>
  <c r="F127" i="1"/>
  <c r="F49" i="1"/>
  <c r="F61" i="1"/>
  <c r="F100" i="1"/>
  <c r="F63" i="1"/>
  <c r="F123" i="1"/>
  <c r="F40" i="1"/>
  <c r="F114" i="1"/>
  <c r="F72" i="1"/>
  <c r="F102" i="1"/>
  <c r="F60" i="1"/>
  <c r="F86" i="1"/>
  <c r="F44" i="1"/>
  <c r="F66" i="1"/>
  <c r="F118" i="1"/>
  <c r="F76" i="1"/>
  <c r="F64" i="1"/>
  <c r="F98" i="1"/>
  <c r="F56" i="1"/>
  <c r="F70" i="1"/>
  <c r="F117" i="1"/>
  <c r="F93" i="1"/>
  <c r="F90" i="1"/>
  <c r="F92" i="1"/>
  <c r="F169" i="1"/>
  <c r="F129" i="1"/>
  <c r="F110" i="1"/>
  <c r="F121" i="1"/>
  <c r="F105" i="1"/>
  <c r="F97" i="1"/>
  <c r="F89" i="1"/>
  <c r="F74" i="1"/>
  <c r="F104" i="1"/>
  <c r="F165" i="1"/>
  <c r="F94" i="1"/>
  <c r="F101" i="1"/>
  <c r="F82" i="1"/>
  <c r="F152" i="1"/>
  <c r="F109" i="1"/>
  <c r="F113" i="1"/>
  <c r="F137" i="1"/>
  <c r="F161" i="1"/>
  <c r="F65" i="1"/>
  <c r="F73" i="1"/>
  <c r="F57" i="1"/>
  <c r="F69" i="1"/>
  <c r="F122" i="1"/>
  <c r="F112" i="1"/>
  <c r="F140" i="1"/>
  <c r="F178" i="1"/>
  <c r="F106" i="1"/>
  <c r="F176" i="1"/>
  <c r="F108" i="1"/>
  <c r="F124" i="1"/>
  <c r="F41" i="1"/>
  <c r="F128" i="1"/>
  <c r="F144" i="1"/>
  <c r="F160" i="1"/>
  <c r="F174" i="1"/>
  <c r="F120" i="1"/>
  <c r="F142" i="1"/>
  <c r="F158" i="1"/>
  <c r="F156" i="1"/>
  <c r="F139" i="1"/>
  <c r="F179" i="1"/>
  <c r="F84" i="1"/>
  <c r="F134" i="1"/>
  <c r="F88" i="1"/>
  <c r="F159" i="1"/>
  <c r="F96" i="1"/>
  <c r="F116" i="1"/>
  <c r="F131" i="1"/>
  <c r="F147" i="1"/>
  <c r="F163" i="1"/>
  <c r="F171" i="1"/>
  <c r="F151" i="1"/>
  <c r="F132" i="1"/>
  <c r="F146" i="1"/>
  <c r="F135" i="1"/>
  <c r="F155" i="1"/>
  <c r="F143" i="1"/>
  <c r="F136" i="1"/>
  <c r="F91" i="1"/>
  <c r="F107" i="1"/>
  <c r="F149" i="1"/>
  <c r="F103" i="1"/>
  <c r="F115" i="1"/>
  <c r="F157" i="1"/>
  <c r="F99" i="1"/>
  <c r="F111" i="1"/>
  <c r="F153" i="1"/>
  <c r="F170" i="1"/>
  <c r="F182" i="1"/>
  <c r="F162" i="1"/>
  <c r="F150" i="1"/>
  <c r="F83" i="1"/>
  <c r="F166" i="1"/>
  <c r="F148" i="1"/>
  <c r="F164" i="1"/>
  <c r="F154" i="1"/>
  <c r="F173" i="1"/>
  <c r="F138" i="1"/>
  <c r="F180" i="1"/>
  <c r="F130" i="1"/>
  <c r="F172" i="1"/>
  <c r="F126" i="1"/>
  <c r="F168" i="1"/>
  <c r="F177" i="1"/>
  <c r="F181" i="1"/>
  <c r="F133" i="1"/>
  <c r="F175" i="1"/>
  <c r="F141" i="1"/>
  <c r="F183" i="1"/>
  <c r="F145" i="1"/>
  <c r="F125" i="1"/>
  <c r="F167" i="1"/>
  <c r="K8" i="12"/>
  <c r="K6" i="12" l="1"/>
  <c r="K7" i="12"/>
  <c r="L6" i="12"/>
  <c r="M6" i="12" s="1"/>
  <c r="K10" i="12"/>
  <c r="G12" i="12"/>
  <c r="H18" i="12" s="1"/>
  <c r="I18" i="12" s="1"/>
  <c r="K5" i="12"/>
  <c r="L5" i="12" s="1"/>
  <c r="M5" i="12" s="1"/>
  <c r="L11" i="12"/>
  <c r="M11" i="12" s="1"/>
  <c r="L10" i="12"/>
  <c r="M10" i="12" s="1"/>
  <c r="L8" i="12"/>
  <c r="M8" i="12" s="1"/>
  <c r="K9" i="12"/>
  <c r="L9" i="12" s="1"/>
  <c r="M9" i="12" s="1"/>
  <c r="H12" i="12"/>
  <c r="L7" i="12"/>
  <c r="M7" i="12" s="1"/>
  <c r="E14" i="1"/>
  <c r="B18" i="1" s="1"/>
  <c r="J12" i="12"/>
  <c r="H20" i="12" s="1"/>
  <c r="L4" i="12"/>
  <c r="I14" i="1"/>
  <c r="B19" i="1" s="1"/>
  <c r="H14" i="1"/>
  <c r="B20" i="1" s="1"/>
  <c r="K12" i="12" l="1"/>
  <c r="H19" i="12" s="1"/>
  <c r="H21" i="12" s="1"/>
  <c r="B22" i="1"/>
  <c r="B29" i="1" s="1"/>
  <c r="L12" i="12"/>
  <c r="M4" i="12"/>
  <c r="M12" i="12" s="1"/>
  <c r="B16" i="12" s="1"/>
  <c r="B24" i="12" s="1"/>
  <c r="I20" i="12"/>
  <c r="J20" i="12" s="1"/>
  <c r="K20" i="12" s="1"/>
  <c r="L20" i="12" s="1"/>
  <c r="J18" i="12"/>
  <c r="K14" i="1"/>
  <c r="J14" i="1"/>
  <c r="I19" i="12" l="1"/>
  <c r="J19" i="12" s="1"/>
  <c r="K19" i="12" s="1"/>
  <c r="L19" i="12" s="1"/>
  <c r="M20" i="12"/>
  <c r="K18" i="12"/>
  <c r="H23" i="12"/>
  <c r="B26" i="12"/>
  <c r="B28" i="12" s="1"/>
  <c r="H24" i="12" s="1"/>
  <c r="J21" i="12" l="1"/>
  <c r="J23" i="12" s="1"/>
  <c r="J24" i="12" s="1"/>
  <c r="J25" i="12" s="1"/>
  <c r="B30" i="12"/>
  <c r="I21" i="12"/>
  <c r="I23" i="12" s="1"/>
  <c r="I24" i="12" s="1"/>
  <c r="M19" i="12"/>
  <c r="L18" i="12"/>
  <c r="L21" i="12" s="1"/>
  <c r="L23" i="12" s="1"/>
  <c r="K21" i="12"/>
  <c r="K23" i="12" s="1"/>
  <c r="H25" i="12"/>
  <c r="M18" i="12"/>
  <c r="K24" i="12" l="1"/>
  <c r="I25" i="12"/>
  <c r="M23" i="12"/>
  <c r="L24" i="12"/>
  <c r="L25" i="12" s="1"/>
  <c r="M21" i="12"/>
  <c r="M24" i="12" l="1"/>
  <c r="K25" i="12"/>
  <c r="M25" i="12" s="1"/>
</calcChain>
</file>

<file path=xl/sharedStrings.xml><?xml version="1.0" encoding="utf-8"?>
<sst xmlns="http://schemas.openxmlformats.org/spreadsheetml/2006/main" count="511" uniqueCount="481">
  <si>
    <t>Name</t>
  </si>
  <si>
    <t>Faculty, Staff, Post-Doc, Temp, or Student</t>
  </si>
  <si>
    <t>Base Pay</t>
  </si>
  <si>
    <t>Effort</t>
  </si>
  <si>
    <t>FY12</t>
  </si>
  <si>
    <t>Faculty</t>
  </si>
  <si>
    <t>Staff</t>
  </si>
  <si>
    <t>Post-Doc</t>
  </si>
  <si>
    <t>Student</t>
  </si>
  <si>
    <t>Temp</t>
  </si>
  <si>
    <t>TOTALS</t>
  </si>
  <si>
    <t>Personnel</t>
  </si>
  <si>
    <t>Supplies</t>
  </si>
  <si>
    <t>Year 1</t>
  </si>
  <si>
    <t>Year 2</t>
  </si>
  <si>
    <t>Year 3</t>
  </si>
  <si>
    <t>Year 4</t>
  </si>
  <si>
    <t>Year 5</t>
  </si>
  <si>
    <t>Total</t>
  </si>
  <si>
    <t>Travel</t>
  </si>
  <si>
    <t xml:space="preserve">Salary </t>
  </si>
  <si>
    <t>Other</t>
  </si>
  <si>
    <t>Tuition</t>
  </si>
  <si>
    <t>Equipment</t>
  </si>
  <si>
    <t>Subcontract</t>
  </si>
  <si>
    <t>Direct Costs</t>
  </si>
  <si>
    <t>Total Costs</t>
  </si>
  <si>
    <t>Salary on 
Grant</t>
  </si>
  <si>
    <t>Health
Insurance</t>
  </si>
  <si>
    <t>Health Ins
on Grant</t>
  </si>
  <si>
    <t>Total Benefits 
on Grant</t>
  </si>
  <si>
    <t>Total on 
Grant</t>
  </si>
  <si>
    <t>Health Ins.</t>
  </si>
  <si>
    <t>Fringe Benefit
Rate</t>
  </si>
  <si>
    <t>Fringe
Benefit 
Rate</t>
  </si>
  <si>
    <t>Fringe Benefits 
on Grant</t>
  </si>
  <si>
    <t>7A000</t>
  </si>
  <si>
    <t>College of Dentistry</t>
  </si>
  <si>
    <t>7A001</t>
  </si>
  <si>
    <t>Dental Supply</t>
  </si>
  <si>
    <t>7A002</t>
  </si>
  <si>
    <t>7A003</t>
  </si>
  <si>
    <t>7A004</t>
  </si>
  <si>
    <t>7A005</t>
  </si>
  <si>
    <t>7A006</t>
  </si>
  <si>
    <t>7A007</t>
  </si>
  <si>
    <t>7A008</t>
  </si>
  <si>
    <t>7A009</t>
  </si>
  <si>
    <t>Prepared Tray Systems</t>
  </si>
  <si>
    <t>Student Affairs</t>
  </si>
  <si>
    <t>Education</t>
  </si>
  <si>
    <t>Research &amp; Graduate Studies</t>
  </si>
  <si>
    <t>Public-Prof. Service</t>
  </si>
  <si>
    <t>Lab Services</t>
  </si>
  <si>
    <t>Facility Maintenance</t>
  </si>
  <si>
    <t>Academic Affairs</t>
  </si>
  <si>
    <t>7A1</t>
  </si>
  <si>
    <t>7A110</t>
  </si>
  <si>
    <t>7A200</t>
  </si>
  <si>
    <t>7A450</t>
  </si>
  <si>
    <t>7A5</t>
  </si>
  <si>
    <t>Clinical Affairs</t>
  </si>
  <si>
    <t>7A500</t>
  </si>
  <si>
    <t>7A600</t>
  </si>
  <si>
    <t>7A700</t>
  </si>
  <si>
    <t>7A751</t>
  </si>
  <si>
    <t>7A800</t>
  </si>
  <si>
    <t>7A850</t>
  </si>
  <si>
    <t>7C000</t>
  </si>
  <si>
    <t>Center for Clinical Translational Sciences</t>
  </si>
  <si>
    <t>7C100</t>
  </si>
  <si>
    <t>Clinical Research &amp; Development Operations</t>
  </si>
  <si>
    <t>Biostatistics, Design &amp; Research Ethics</t>
  </si>
  <si>
    <t>7C200</t>
  </si>
  <si>
    <t>7C300</t>
  </si>
  <si>
    <t>Bioethics &amp; Research Integrity Committee</t>
  </si>
  <si>
    <t>7C400</t>
  </si>
  <si>
    <t>Biomedical Informatics Core</t>
  </si>
  <si>
    <t>7C500</t>
  </si>
  <si>
    <t>Pilot &amp; Collab Trans &amp; Clin Studies</t>
  </si>
  <si>
    <t>7C600</t>
  </si>
  <si>
    <t>REACH</t>
  </si>
  <si>
    <t>7C700</t>
  </si>
  <si>
    <t>Clinical &amp; Translational Methodology Dev</t>
  </si>
  <si>
    <t>7C800</t>
  </si>
  <si>
    <t>Translational Technologies &amp; Resources</t>
  </si>
  <si>
    <t>7C900</t>
  </si>
  <si>
    <t>Training, Education and Mentoring</t>
  </si>
  <si>
    <t>College of Nursing</t>
  </si>
  <si>
    <t>7E000</t>
  </si>
  <si>
    <t>7E100</t>
  </si>
  <si>
    <t>Nursing Instruction</t>
  </si>
  <si>
    <t>7E300</t>
  </si>
  <si>
    <t>Nursing Continuing Education</t>
  </si>
  <si>
    <t>7H000</t>
  </si>
  <si>
    <t>College of Medicine</t>
  </si>
  <si>
    <t>7H001</t>
  </si>
  <si>
    <t>7H002</t>
  </si>
  <si>
    <t>7H005</t>
  </si>
  <si>
    <t>7H006</t>
  </si>
  <si>
    <t>7H007</t>
  </si>
  <si>
    <t>7H008</t>
  </si>
  <si>
    <t>7H009</t>
  </si>
  <si>
    <t>7H011</t>
  </si>
  <si>
    <t>Graduate Medical Education</t>
  </si>
  <si>
    <t>Office of Medical Education</t>
  </si>
  <si>
    <t>Gen Clinical Research Center</t>
  </si>
  <si>
    <t>UK Health Plans</t>
  </si>
  <si>
    <t>Area Health Education Center</t>
  </si>
  <si>
    <t>Office of Health Research &amp; Development</t>
  </si>
  <si>
    <t>Kentucky Telecare</t>
  </si>
  <si>
    <t>Ambulatory Services/KY Clinic Admin</t>
  </si>
  <si>
    <t>7H016</t>
  </si>
  <si>
    <t>Spinal Cord &amp; Brain Injury Research</t>
  </si>
  <si>
    <t>7H018</t>
  </si>
  <si>
    <t>Graduate Center for Toxicology</t>
  </si>
  <si>
    <t>7H019</t>
  </si>
  <si>
    <t>Rural Physician Leadership Program</t>
  </si>
  <si>
    <t>7H020</t>
  </si>
  <si>
    <t>McDowell Cancer Network</t>
  </si>
  <si>
    <t>7H023</t>
  </si>
  <si>
    <t>Kentucky Community Cancer Prog</t>
  </si>
  <si>
    <t>7H024</t>
  </si>
  <si>
    <t>MCC - Clinical Research Org</t>
  </si>
  <si>
    <t>7H025</t>
  </si>
  <si>
    <t>Cancer Center-Core Support</t>
  </si>
  <si>
    <t>7H030</t>
  </si>
  <si>
    <t>Sanders-Brown Center on Aging</t>
  </si>
  <si>
    <t>7H040</t>
  </si>
  <si>
    <t>Mag Resonance Imag Sys Ctr</t>
  </si>
  <si>
    <t>7H051</t>
  </si>
  <si>
    <t>Cardiovascular Research Center</t>
  </si>
  <si>
    <t>7H060</t>
  </si>
  <si>
    <t>Rural Kentucky Health Care</t>
  </si>
  <si>
    <t>7H061</t>
  </si>
  <si>
    <t>Placement Services</t>
  </si>
  <si>
    <t>7H070</t>
  </si>
  <si>
    <t>Kentucky Clinic South</t>
  </si>
  <si>
    <t>7H081</t>
  </si>
  <si>
    <t>AMR Anatomy &amp; Neurobiology</t>
  </si>
  <si>
    <t>7H082</t>
  </si>
  <si>
    <t>7H083</t>
  </si>
  <si>
    <t>7H084</t>
  </si>
  <si>
    <t>7H085</t>
  </si>
  <si>
    <t>AMR Biochemistry</t>
  </si>
  <si>
    <t>AMR Microbiology &amp; Immunology</t>
  </si>
  <si>
    <t>AMR Physiology</t>
  </si>
  <si>
    <t>AMR Toxicology</t>
  </si>
  <si>
    <t>Center on Drug &amp; Alcohol Research</t>
  </si>
  <si>
    <t>7H090</t>
  </si>
  <si>
    <t>7H100</t>
  </si>
  <si>
    <t>Anatomy &amp; Neurobiology</t>
  </si>
  <si>
    <t>7H127</t>
  </si>
  <si>
    <t>7H128</t>
  </si>
  <si>
    <t>7H129</t>
  </si>
  <si>
    <t>7H130</t>
  </si>
  <si>
    <t>7H131</t>
  </si>
  <si>
    <t>7H132</t>
  </si>
  <si>
    <t>7H133</t>
  </si>
  <si>
    <t>7H134</t>
  </si>
  <si>
    <t>7H135</t>
  </si>
  <si>
    <t>7H137</t>
  </si>
  <si>
    <t>7H138</t>
  </si>
  <si>
    <t>7H139</t>
  </si>
  <si>
    <t>7H140</t>
  </si>
  <si>
    <t>Emergency Medicine</t>
  </si>
  <si>
    <t>7H141</t>
  </si>
  <si>
    <t>Emergency Medicine - Pediatrics</t>
  </si>
  <si>
    <t>7H150</t>
  </si>
  <si>
    <t>Behavioral Science</t>
  </si>
  <si>
    <t>7H160</t>
  </si>
  <si>
    <t>Nutritional Sciences</t>
  </si>
  <si>
    <t>7H180</t>
  </si>
  <si>
    <t>Biochemistry</t>
  </si>
  <si>
    <t>7H201</t>
  </si>
  <si>
    <t>Community Practice - OB</t>
  </si>
  <si>
    <t>7H202</t>
  </si>
  <si>
    <t>Community Practice - Family Medicine</t>
  </si>
  <si>
    <t>7H300</t>
  </si>
  <si>
    <t>Diagnostic Radiology/Radiology</t>
  </si>
  <si>
    <t>7H301</t>
  </si>
  <si>
    <t>7H302</t>
  </si>
  <si>
    <t>Radiology - KY South</t>
  </si>
  <si>
    <t>Radiology - GS Division</t>
  </si>
  <si>
    <t>7H303</t>
  </si>
  <si>
    <t>Radiology - KY Sports Medicine</t>
  </si>
  <si>
    <t>7H350</t>
  </si>
  <si>
    <t>7H351</t>
  </si>
  <si>
    <t>7H352</t>
  </si>
  <si>
    <t>7H354</t>
  </si>
  <si>
    <t>7H356</t>
  </si>
  <si>
    <t>7H357</t>
  </si>
  <si>
    <t>7H358</t>
  </si>
  <si>
    <t>7H359</t>
  </si>
  <si>
    <t>7H360</t>
  </si>
  <si>
    <t>7H361</t>
  </si>
  <si>
    <t>Internal Medicine</t>
  </si>
  <si>
    <t>Internal Medicine &amp; Divisions - Allergy</t>
  </si>
  <si>
    <t>Internal Medicine &amp; Divisions - AMS</t>
  </si>
  <si>
    <t>Internal Medicine &amp; Divisions - Cardiology</t>
  </si>
  <si>
    <t>Internal Medicine &amp; Divisions - Education</t>
  </si>
  <si>
    <t>Internal Medicine &amp; Divisions - Endocrinology</t>
  </si>
  <si>
    <t>Internal Medicine &amp; Divisions - Gastroenterology</t>
  </si>
  <si>
    <t>Internal Medicine &amp; Divisions - General</t>
  </si>
  <si>
    <t>Internal Medicine &amp; Divisions - Hematology</t>
  </si>
  <si>
    <t>Internal Medicine &amp; Divisions - Infectious Diseases</t>
  </si>
  <si>
    <t>7H362</t>
  </si>
  <si>
    <t>7H363</t>
  </si>
  <si>
    <t>7H364</t>
  </si>
  <si>
    <t>7H365</t>
  </si>
  <si>
    <t>7H366</t>
  </si>
  <si>
    <t>7H367</t>
  </si>
  <si>
    <t>7H368</t>
  </si>
  <si>
    <t>Internal Medicine &amp; Divisions - Nephrology</t>
  </si>
  <si>
    <t>Internal Medicine &amp; Divisions - Pulmonary</t>
  </si>
  <si>
    <t>Internal Medicine &amp; Divisions - Rheumatology</t>
  </si>
  <si>
    <t xml:space="preserve">Cardiovascular Research </t>
  </si>
  <si>
    <t>Institute for Molecular Medicine</t>
  </si>
  <si>
    <t>Internal Medicine &amp; Divisions - Med Onc</t>
  </si>
  <si>
    <t>Internal Medicine &amp; Divisions - HEM/BMT</t>
  </si>
  <si>
    <t>7H400</t>
  </si>
  <si>
    <t>Microbiology &amp; Immunology</t>
  </si>
  <si>
    <t>7H460</t>
  </si>
  <si>
    <t>7H461</t>
  </si>
  <si>
    <t>Family Practice/Family and Community Medicine</t>
  </si>
  <si>
    <t>Family Medicine - Hazard</t>
  </si>
  <si>
    <t>7H464</t>
  </si>
  <si>
    <t>Northfork Valley</t>
  </si>
  <si>
    <t>7H465</t>
  </si>
  <si>
    <t>7H466</t>
  </si>
  <si>
    <t>Homeplace Clinic</t>
  </si>
  <si>
    <t>June Buchanan</t>
  </si>
  <si>
    <t>7H500</t>
  </si>
  <si>
    <t>Obstetrics &amp; Gynecology</t>
  </si>
  <si>
    <t>7H501</t>
  </si>
  <si>
    <t>7H502</t>
  </si>
  <si>
    <t>7H503</t>
  </si>
  <si>
    <t>7H504</t>
  </si>
  <si>
    <t>7H505</t>
  </si>
  <si>
    <t>7H506</t>
  </si>
  <si>
    <t>Obstetrics &amp; Gynecology - Generalist</t>
  </si>
  <si>
    <t>Obstetrics &amp; Gynecology - Endocrinology</t>
  </si>
  <si>
    <t>Obstetrics &amp; Gynecology - Maternal Fetal</t>
  </si>
  <si>
    <t>Obstetrics &amp; Gynecology - KY Womens Heal</t>
  </si>
  <si>
    <t>Obstetrics &amp; Gynecology - Oncology</t>
  </si>
  <si>
    <t>OB/GYN - Morehead</t>
  </si>
  <si>
    <t>7H600</t>
  </si>
  <si>
    <t>Pathology</t>
  </si>
  <si>
    <t>7H650</t>
  </si>
  <si>
    <t>7H651</t>
  </si>
  <si>
    <t>7H652</t>
  </si>
  <si>
    <t>7H653</t>
  </si>
  <si>
    <t>7H654</t>
  </si>
  <si>
    <t>7H655</t>
  </si>
  <si>
    <t>7H656</t>
  </si>
  <si>
    <t>7H657</t>
  </si>
  <si>
    <t>7H658</t>
  </si>
  <si>
    <t>Pediatrics</t>
  </si>
  <si>
    <t>Pediatrics - Allergy</t>
  </si>
  <si>
    <t>Pediatrics - Cardiology</t>
  </si>
  <si>
    <t>Pediatrics - Clinic</t>
  </si>
  <si>
    <t>Pediatrics - Critical Care</t>
  </si>
  <si>
    <t>Pediatrics - Endocrine/Metabolic</t>
  </si>
  <si>
    <t>Pediatrics - Gastroenterology</t>
  </si>
  <si>
    <t>Pediatrics - General</t>
  </si>
  <si>
    <t>Pediatrics - General/Dysmorphology</t>
  </si>
  <si>
    <t>7H659</t>
  </si>
  <si>
    <t>7H660</t>
  </si>
  <si>
    <t>7H661</t>
  </si>
  <si>
    <t>7H662</t>
  </si>
  <si>
    <t>7H663</t>
  </si>
  <si>
    <t>7H664</t>
  </si>
  <si>
    <t>7H665</t>
  </si>
  <si>
    <t>7H666</t>
  </si>
  <si>
    <t>7H667</t>
  </si>
  <si>
    <t>7H668</t>
  </si>
  <si>
    <t>7H669</t>
  </si>
  <si>
    <t>7H670</t>
  </si>
  <si>
    <t>7H671</t>
  </si>
  <si>
    <t>Pediatrics - Hematology/Oncology</t>
  </si>
  <si>
    <t>Pediatrics - Hemophilia</t>
  </si>
  <si>
    <t>Pediatrics - Hospitalist</t>
  </si>
  <si>
    <t>Pediatrics - House Staff</t>
  </si>
  <si>
    <t>Pediatrics - Infectious Disease</t>
  </si>
  <si>
    <t>Pediatrics - Nephrology</t>
  </si>
  <si>
    <t>Pediatrics - Neonatology</t>
  </si>
  <si>
    <t>Pediatrics - Research</t>
  </si>
  <si>
    <t>Pediatrics - Adolescent Medicine</t>
  </si>
  <si>
    <t>Pediatrics - Comm Ped Card</t>
  </si>
  <si>
    <t>Pediatrics - UK Metabolic Division</t>
  </si>
  <si>
    <t>Pediatrics - Rheumatology/Musculoskeletal</t>
  </si>
  <si>
    <t>7H750</t>
  </si>
  <si>
    <t>Physiology</t>
  </si>
  <si>
    <t>7H800</t>
  </si>
  <si>
    <t>Psychiatry</t>
  </si>
  <si>
    <t>7H830</t>
  </si>
  <si>
    <t>Neurology - Epilepsy</t>
  </si>
  <si>
    <t>7H831</t>
  </si>
  <si>
    <t>7H832</t>
  </si>
  <si>
    <t>7H833</t>
  </si>
  <si>
    <t>7H834</t>
  </si>
  <si>
    <t>7H835</t>
  </si>
  <si>
    <t>Neurology - Headache and Pain</t>
  </si>
  <si>
    <t>Neurology - Neuromuscular</t>
  </si>
  <si>
    <t>Neurology - Pediatric</t>
  </si>
  <si>
    <t>Neurology - Stroke</t>
  </si>
  <si>
    <t>Neuroscience - Shared</t>
  </si>
  <si>
    <t>7H840</t>
  </si>
  <si>
    <t>7H841</t>
  </si>
  <si>
    <t>7H842</t>
  </si>
  <si>
    <t>7H850</t>
  </si>
  <si>
    <t>7H851</t>
  </si>
  <si>
    <t>7H852</t>
  </si>
  <si>
    <t>7H853</t>
  </si>
  <si>
    <t>7H854</t>
  </si>
  <si>
    <t>7H855</t>
  </si>
  <si>
    <t>7H856</t>
  </si>
  <si>
    <t>Ophthalmology - Eye Bank</t>
  </si>
  <si>
    <t>Ophthalmology - Optical Shop</t>
  </si>
  <si>
    <t>Ophthalmology Community Clinics</t>
  </si>
  <si>
    <t>Surgery/General</t>
  </si>
  <si>
    <t>Surgery/Department</t>
  </si>
  <si>
    <t>Neurology</t>
  </si>
  <si>
    <t>Surgery/Neurosurgery</t>
  </si>
  <si>
    <t>Ophthalmology &amp; Visual Science</t>
  </si>
  <si>
    <t>Surgery/Urology</t>
  </si>
  <si>
    <t>Surgery/Cardiothoracic</t>
  </si>
  <si>
    <t>7H857</t>
  </si>
  <si>
    <t>7H858</t>
  </si>
  <si>
    <t>7H859</t>
  </si>
  <si>
    <t>7H860</t>
  </si>
  <si>
    <t>7H861</t>
  </si>
  <si>
    <t>7H862</t>
  </si>
  <si>
    <t>Surgery/Pediatrics</t>
  </si>
  <si>
    <t>Surgery/Plastic</t>
  </si>
  <si>
    <t>Orthopaedic Surgery</t>
  </si>
  <si>
    <t>Surgery/Otolaryngology</t>
  </si>
  <si>
    <t>Surgery/Transplant</t>
  </si>
  <si>
    <t>Surgery/Dermatology</t>
  </si>
  <si>
    <t>7H865</t>
  </si>
  <si>
    <t>Surgery - Winchester Comm Div</t>
  </si>
  <si>
    <t>7H870</t>
  </si>
  <si>
    <t>7H871</t>
  </si>
  <si>
    <t>7H872</t>
  </si>
  <si>
    <t>7H873</t>
  </si>
  <si>
    <t>Orthopaedic Surgery - General</t>
  </si>
  <si>
    <t>Orthopaedic Surgery - Joint and Spine</t>
  </si>
  <si>
    <t>Orthopaedic Surgery - Sports Medicine</t>
  </si>
  <si>
    <t>Ortho Shriner</t>
  </si>
  <si>
    <t>7H900</t>
  </si>
  <si>
    <t>Radiation Medicine</t>
  </si>
  <si>
    <t>7H901</t>
  </si>
  <si>
    <t>7H902</t>
  </si>
  <si>
    <t>7H903</t>
  </si>
  <si>
    <t>Radiation Medicine - Berea</t>
  </si>
  <si>
    <t>Radiation Medicine - Georgetown</t>
  </si>
  <si>
    <t>Radiation Medicine - Mt Sterling</t>
  </si>
  <si>
    <t>7H950</t>
  </si>
  <si>
    <t>Rehabilitation Medicine</t>
  </si>
  <si>
    <t>7H951</t>
  </si>
  <si>
    <t>Physical Medicine &amp; Rehab - Research Div</t>
  </si>
  <si>
    <t>7K000</t>
  </si>
  <si>
    <t>College of Pharmacy</t>
  </si>
  <si>
    <t>7K001</t>
  </si>
  <si>
    <t>Pharmacy Continuing Education</t>
  </si>
  <si>
    <t>7K100</t>
  </si>
  <si>
    <t>Pharmacy Academic Affairs</t>
  </si>
  <si>
    <t>7K300</t>
  </si>
  <si>
    <t>Pharmaceutical Sciences</t>
  </si>
  <si>
    <t>7K301</t>
  </si>
  <si>
    <t>Littleton's Research Program</t>
  </si>
  <si>
    <t>7K350</t>
  </si>
  <si>
    <t>Clinical Pharmaceutical Sciences</t>
  </si>
  <si>
    <t>7K400</t>
  </si>
  <si>
    <t>Research &amp; Graduate Education</t>
  </si>
  <si>
    <t>7K700</t>
  </si>
  <si>
    <t>Pharmacy Practice &amp; Science</t>
  </si>
  <si>
    <t>7K725</t>
  </si>
  <si>
    <t>Research and Data Management Center</t>
  </si>
  <si>
    <t>7K750</t>
  </si>
  <si>
    <t>REACH Program</t>
  </si>
  <si>
    <t>7K900</t>
  </si>
  <si>
    <t>Center Pharmaceutical Sci &amp; Tech</t>
  </si>
  <si>
    <t>7N600</t>
  </si>
  <si>
    <t>Health Sciences - Rehabilitation Science</t>
  </si>
  <si>
    <t>7N650</t>
  </si>
  <si>
    <t>Health Sciences - Student Services</t>
  </si>
  <si>
    <t>7N800</t>
  </si>
  <si>
    <t>College of Health Sciences</t>
  </si>
  <si>
    <t>7N900</t>
  </si>
  <si>
    <t>Health Sciences - Clinical Science</t>
  </si>
  <si>
    <t>7P110</t>
  </si>
  <si>
    <t>Public Health - Academic Affairs</t>
  </si>
  <si>
    <t>7P120</t>
  </si>
  <si>
    <t>Public Health Leadership Institute</t>
  </si>
  <si>
    <t>7P130</t>
  </si>
  <si>
    <t>Master Health Administration</t>
  </si>
  <si>
    <t>7P140</t>
  </si>
  <si>
    <t>Dept of Preventive Med &amp; Envir</t>
  </si>
  <si>
    <t>7P150</t>
  </si>
  <si>
    <t>7P160</t>
  </si>
  <si>
    <t>Dept of Health Services Manage</t>
  </si>
  <si>
    <t>7P170</t>
  </si>
  <si>
    <t>Dept of Epidemiology</t>
  </si>
  <si>
    <t>7P180</t>
  </si>
  <si>
    <t>Dept of Biostatistics</t>
  </si>
  <si>
    <t>7P190</t>
  </si>
  <si>
    <t>Dept of Gerontology</t>
  </si>
  <si>
    <t>7P200</t>
  </si>
  <si>
    <t>Ctr for Prevention Research</t>
  </si>
  <si>
    <t>7P210</t>
  </si>
  <si>
    <t>KY Injury Prev &amp; Research Center</t>
  </si>
  <si>
    <t>7P220</t>
  </si>
  <si>
    <t>Southeast Ctr for Ag Hlth &amp; In</t>
  </si>
  <si>
    <t>7P230</t>
  </si>
  <si>
    <t>Council on Aging</t>
  </si>
  <si>
    <t>7P240</t>
  </si>
  <si>
    <t>Center for Public Health Systems Research</t>
  </si>
  <si>
    <t>7P310</t>
  </si>
  <si>
    <t>Public Health Clinic Operation</t>
  </si>
  <si>
    <t>7P410</t>
  </si>
  <si>
    <t>7P510</t>
  </si>
  <si>
    <t>Public Hlth Student Services</t>
  </si>
  <si>
    <t>7P540</t>
  </si>
  <si>
    <t>Public Hlth Admissions &amp; Recor</t>
  </si>
  <si>
    <t>7P610</t>
  </si>
  <si>
    <t>College of Public Health</t>
  </si>
  <si>
    <t>7P620</t>
  </si>
  <si>
    <t>Public Health Business &amp; Finan</t>
  </si>
  <si>
    <t>7P630</t>
  </si>
  <si>
    <t>Public Health Information Technology</t>
  </si>
  <si>
    <t>7P640</t>
  </si>
  <si>
    <t>Public Hlth Logistical Service</t>
  </si>
  <si>
    <t>7P660</t>
  </si>
  <si>
    <t>Public Health Accreditation</t>
  </si>
  <si>
    <t>Unit #</t>
  </si>
  <si>
    <t>Unit Name</t>
  </si>
  <si>
    <t>-----------------</t>
  </si>
  <si>
    <t xml:space="preserve">Anesthesiology </t>
  </si>
  <si>
    <t>Anesthesiology - ACS</t>
  </si>
  <si>
    <t>Anesthesiology - Acute</t>
  </si>
  <si>
    <t>Anesthesiology - CAS</t>
  </si>
  <si>
    <t>Anesthesiology - ICU</t>
  </si>
  <si>
    <t>Anesthesiology - IPG</t>
  </si>
  <si>
    <t>Anesthesiology - L&amp;D</t>
  </si>
  <si>
    <t>Anesthesiology - OR</t>
  </si>
  <si>
    <t>Anesthesiology - Other</t>
  </si>
  <si>
    <t>Anesthesiology - Pain</t>
  </si>
  <si>
    <t>Anesthesiology - Pre OP</t>
  </si>
  <si>
    <t>Anesthesiology - Shriner</t>
  </si>
  <si>
    <t>Dentistry Dental Clinic</t>
  </si>
  <si>
    <t>Dentistry Occlusion</t>
  </si>
  <si>
    <t>Dentistry Oral &amp; Maxillofacial</t>
  </si>
  <si>
    <t>Dentistry Oral Health Practice</t>
  </si>
  <si>
    <t>Dentistry Oral Health Science</t>
  </si>
  <si>
    <t>Dentistry Orthodontics</t>
  </si>
  <si>
    <t>Dentistry Patient Records</t>
  </si>
  <si>
    <t>Dentistry Periodontics</t>
  </si>
  <si>
    <t>Dentistry - Administration &amp; Finance</t>
  </si>
  <si>
    <t>Dentistry Kentucky Clinic</t>
  </si>
  <si>
    <t>Department of Health Behaviors</t>
  </si>
  <si>
    <t>Pediatrics - Pulmonology</t>
  </si>
  <si>
    <t>Public Health - Research</t>
  </si>
  <si>
    <t>CURRENT YEAR</t>
  </si>
  <si>
    <t>Fringe Benefits</t>
  </si>
  <si>
    <t>F&amp;A Cost Base</t>
  </si>
  <si>
    <t>F&amp;A Cost Rate</t>
  </si>
  <si>
    <t>F&amp;A Costs</t>
  </si>
  <si>
    <t>STEPS</t>
  </si>
  <si>
    <t>NIH Cap</t>
  </si>
  <si>
    <t>Cost Share
Salary on 
Grant</t>
  </si>
  <si>
    <t>Total Cost Share on 
Grant</t>
  </si>
  <si>
    <t>Total Cost Share</t>
  </si>
  <si>
    <t>7H751</t>
  </si>
  <si>
    <t>Muscle Biology Center</t>
  </si>
  <si>
    <t>Cost
Share Salary</t>
  </si>
  <si>
    <t>FY16</t>
  </si>
  <si>
    <t>Year 1 (Total)</t>
  </si>
  <si>
    <t>Neurology Pilot Award</t>
  </si>
  <si>
    <t>Patient Care Costs</t>
  </si>
  <si>
    <t>Equipment: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</si>
</sst>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;\-0;;@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</font>
    <font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2" xfId="0" applyNumberFormat="1" applyBorder="1"/>
    <xf numFmtId="0" fontId="0" fillId="0" borderId="3" xfId="0" applyBorder="1"/>
    <xf numFmtId="0" fontId="0" fillId="0" borderId="0" xfId="0" applyBorder="1"/>
    <xf numFmtId="10" fontId="0" fillId="0" borderId="4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2" xfId="0" applyNumberFormat="1" applyBorder="1"/>
    <xf numFmtId="10" fontId="0" fillId="0" borderId="5" xfId="0" applyNumberFormat="1" applyBorder="1"/>
    <xf numFmtId="0" fontId="0" fillId="0" borderId="9" xfId="0" applyBorder="1" applyAlignment="1">
      <alignment horizontal="center"/>
    </xf>
    <xf numFmtId="10" fontId="0" fillId="0" borderId="10" xfId="0" applyNumberFormat="1" applyBorder="1"/>
    <xf numFmtId="3" fontId="0" fillId="0" borderId="1" xfId="0" applyNumberFormat="1" applyBorder="1"/>
    <xf numFmtId="0" fontId="3" fillId="0" borderId="0" xfId="0" applyFont="1"/>
    <xf numFmtId="0" fontId="0" fillId="2" borderId="2" xfId="0" applyFill="1" applyBorder="1"/>
    <xf numFmtId="3" fontId="0" fillId="2" borderId="2" xfId="0" applyNumberFormat="1" applyFill="1" applyBorder="1"/>
    <xf numFmtId="10" fontId="0" fillId="2" borderId="2" xfId="0" applyNumberFormat="1" applyFill="1" applyBorder="1"/>
    <xf numFmtId="0" fontId="0" fillId="2" borderId="5" xfId="0" applyFill="1" applyBorder="1"/>
    <xf numFmtId="3" fontId="0" fillId="2" borderId="5" xfId="0" applyNumberFormat="1" applyFill="1" applyBorder="1"/>
    <xf numFmtId="10" fontId="0" fillId="2" borderId="5" xfId="0" applyNumberFormat="1" applyFill="1" applyBorder="1"/>
    <xf numFmtId="3" fontId="0" fillId="2" borderId="0" xfId="0" applyNumberFormat="1" applyFill="1"/>
    <xf numFmtId="0" fontId="2" fillId="0" borderId="0" xfId="0" applyFont="1"/>
    <xf numFmtId="0" fontId="0" fillId="0" borderId="0" xfId="0" applyNumberFormat="1"/>
    <xf numFmtId="0" fontId="4" fillId="0" borderId="0" xfId="1" applyFont="1" applyAlignment="1" applyProtection="1"/>
    <xf numFmtId="0" fontId="5" fillId="0" borderId="11" xfId="1" applyFont="1" applyBorder="1" applyAlignment="1" applyProtection="1">
      <alignment horizontal="center" wrapText="1"/>
    </xf>
    <xf numFmtId="0" fontId="0" fillId="0" borderId="0" xfId="0" applyNumberFormat="1" applyAlignment="1">
      <alignment horizontal="right"/>
    </xf>
    <xf numFmtId="0" fontId="0" fillId="0" borderId="0" xfId="0" quotePrefix="1" applyNumberFormat="1"/>
    <xf numFmtId="0" fontId="0" fillId="0" borderId="6" xfId="0" applyBorder="1"/>
    <xf numFmtId="0" fontId="1" fillId="0" borderId="0" xfId="1" applyAlignment="1" applyProtection="1">
      <alignment horizontal="center"/>
    </xf>
    <xf numFmtId="0" fontId="2" fillId="0" borderId="0" xfId="0" applyFont="1" applyFill="1"/>
    <xf numFmtId="0" fontId="0" fillId="0" borderId="12" xfId="0" applyBorder="1"/>
    <xf numFmtId="164" fontId="0" fillId="0" borderId="12" xfId="0" applyNumberFormat="1" applyBorder="1"/>
    <xf numFmtId="3" fontId="0" fillId="0" borderId="12" xfId="0" applyNumberFormat="1" applyBorder="1"/>
    <xf numFmtId="0" fontId="0" fillId="0" borderId="0" xfId="0" applyFill="1" applyBorder="1"/>
    <xf numFmtId="0" fontId="1" fillId="0" borderId="0" xfId="1" applyAlignment="1" applyProtection="1"/>
    <xf numFmtId="3" fontId="0" fillId="0" borderId="2" xfId="0" applyNumberFormat="1" applyFill="1" applyBorder="1"/>
    <xf numFmtId="3" fontId="0" fillId="0" borderId="5" xfId="0" applyNumberFormat="1" applyFill="1" applyBorder="1"/>
    <xf numFmtId="10" fontId="0" fillId="0" borderId="0" xfId="0" applyNumberFormat="1"/>
    <xf numFmtId="166" fontId="0" fillId="0" borderId="0" xfId="0" applyNumberFormat="1"/>
    <xf numFmtId="166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0" fontId="0" fillId="0" borderId="0" xfId="0" applyNumberFormat="1" applyFill="1"/>
    <xf numFmtId="166" fontId="0" fillId="0" borderId="5" xfId="0" applyNumberFormat="1" applyFill="1" applyBorder="1"/>
    <xf numFmtId="14" fontId="2" fillId="0" borderId="0" xfId="0" applyNumberFormat="1" applyFont="1"/>
    <xf numFmtId="166" fontId="0" fillId="0" borderId="2" xfId="0" applyNumberFormat="1" applyFill="1" applyBorder="1"/>
    <xf numFmtId="166" fontId="0" fillId="0" borderId="6" xfId="0" applyNumberFormat="1" applyFill="1" applyBorder="1"/>
    <xf numFmtId="10" fontId="0" fillId="0" borderId="2" xfId="0" applyNumberFormat="1" applyFill="1" applyBorder="1"/>
    <xf numFmtId="0" fontId="0" fillId="0" borderId="2" xfId="0" applyFill="1" applyBorder="1"/>
    <xf numFmtId="10" fontId="0" fillId="0" borderId="6" xfId="0" applyNumberFormat="1" applyFill="1" applyBorder="1"/>
    <xf numFmtId="166" fontId="2" fillId="0" borderId="0" xfId="0" applyNumberFormat="1" applyFont="1" applyBorder="1"/>
    <xf numFmtId="0" fontId="0" fillId="0" borderId="14" xfId="0" applyBorder="1"/>
    <xf numFmtId="166" fontId="0" fillId="0" borderId="14" xfId="0" applyNumberFormat="1" applyBorder="1"/>
    <xf numFmtId="165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rants.nih.gov/grants/guide/notice-files/NOT-OD-12-035.html" TargetMode="External"/><Relationship Id="rId1" Type="http://schemas.openxmlformats.org/officeDocument/2006/relationships/hyperlink" Target="http://www.research.uky.edu/ospa/inf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grants.nih.gov/grants/guide/notice-files/NOT-OD-12-035.html" TargetMode="External"/><Relationship Id="rId1" Type="http://schemas.openxmlformats.org/officeDocument/2006/relationships/hyperlink" Target="http://www.research.uky.edu/ospa/inf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0"/>
  <sheetViews>
    <sheetView showZeros="0" tabSelected="1" zoomScale="85" zoomScaleNormal="85" workbookViewId="0"/>
  </sheetViews>
  <sheetFormatPr defaultRowHeight="15" x14ac:dyDescent="0.25"/>
  <cols>
    <col min="1" max="1" width="35" bestFit="1" customWidth="1"/>
    <col min="2" max="2" width="18" bestFit="1" customWidth="1"/>
    <col min="3" max="3" width="12.42578125" customWidth="1"/>
    <col min="4" max="4" width="14.7109375" bestFit="1" customWidth="1"/>
    <col min="5" max="5" width="12.7109375" bestFit="1" customWidth="1"/>
    <col min="6" max="6" width="16.85546875" customWidth="1"/>
    <col min="7" max="7" width="11" bestFit="1" customWidth="1"/>
    <col min="8" max="8" width="16.7109375" bestFit="1" customWidth="1"/>
    <col min="9" max="9" width="10.28515625" bestFit="1" customWidth="1"/>
    <col min="10" max="10" width="11.85546875" bestFit="1" customWidth="1"/>
    <col min="11" max="11" width="14.5703125" bestFit="1" customWidth="1"/>
    <col min="12" max="12" width="14.28515625" bestFit="1" customWidth="1"/>
    <col min="13" max="13" width="11.28515625" bestFit="1" customWidth="1"/>
    <col min="14" max="14" width="10.28515625" customWidth="1"/>
    <col min="15" max="15" width="7.85546875" bestFit="1" customWidth="1"/>
  </cols>
  <sheetData>
    <row r="1" spans="1:15" ht="18.75" x14ac:dyDescent="0.3">
      <c r="A1" s="19" t="s">
        <v>478</v>
      </c>
    </row>
    <row r="2" spans="1:15" x14ac:dyDescent="0.25">
      <c r="A2" s="50"/>
    </row>
    <row r="3" spans="1:15" ht="45" x14ac:dyDescent="0.25">
      <c r="A3" s="13" t="s">
        <v>0</v>
      </c>
      <c r="B3" s="1" t="s">
        <v>1</v>
      </c>
      <c r="C3" s="34" t="s">
        <v>2</v>
      </c>
      <c r="D3" s="13" t="s">
        <v>3</v>
      </c>
      <c r="E3" s="1" t="s">
        <v>27</v>
      </c>
      <c r="F3" s="1" t="s">
        <v>28</v>
      </c>
      <c r="G3" s="1" t="s">
        <v>33</v>
      </c>
      <c r="H3" s="1" t="s">
        <v>29</v>
      </c>
      <c r="I3" s="1" t="s">
        <v>35</v>
      </c>
      <c r="J3" s="1" t="s">
        <v>30</v>
      </c>
      <c r="K3" s="1" t="s">
        <v>31</v>
      </c>
      <c r="L3" s="13"/>
      <c r="M3" s="16" t="s">
        <v>476</v>
      </c>
      <c r="N3" s="2" t="s">
        <v>28</v>
      </c>
      <c r="O3" s="30" t="s">
        <v>34</v>
      </c>
    </row>
    <row r="4" spans="1:15" x14ac:dyDescent="0.25">
      <c r="A4" s="54"/>
      <c r="B4" s="54"/>
      <c r="C4" s="51"/>
      <c r="D4" s="53"/>
      <c r="E4" s="51">
        <f>C4*D4</f>
        <v>0</v>
      </c>
      <c r="F4" s="51">
        <f t="shared" ref="F4:F12" si="0">IF(B4="Faculty",$N$4,IF(B4="Staff", $N$5, IF(B4="Post-Doc",$N$6,IF(B4="Student",$N$7,0))))</f>
        <v>0</v>
      </c>
      <c r="G4" s="53">
        <f t="shared" ref="G4:G12" si="1">IF(B4="Faculty",$O$4,IF(B4="Staff", $O$5, IF(B4="Post-Doc",$O$6,IF(B4="Student",$O$7,IF(B4="Temp",$O$9,0)))))</f>
        <v>0</v>
      </c>
      <c r="H4" s="51">
        <f>D4*F4</f>
        <v>0</v>
      </c>
      <c r="I4" s="51">
        <f t="shared" ref="I4:I12" si="2">G4*E4</f>
        <v>0</v>
      </c>
      <c r="J4" s="51">
        <f t="shared" ref="J4:J12" si="3">H4+I4</f>
        <v>0</v>
      </c>
      <c r="K4" s="51">
        <f t="shared" ref="K4:K12" si="4">E4+J4</f>
        <v>0</v>
      </c>
      <c r="M4" s="4" t="s">
        <v>5</v>
      </c>
      <c r="N4" s="5">
        <v>10344</v>
      </c>
      <c r="O4" s="6">
        <v>0.21249999999999999</v>
      </c>
    </row>
    <row r="5" spans="1:15" x14ac:dyDescent="0.25">
      <c r="A5" s="54"/>
      <c r="B5" s="54"/>
      <c r="C5" s="51">
        <v>0</v>
      </c>
      <c r="D5" s="53">
        <v>0</v>
      </c>
      <c r="E5" s="51">
        <f t="shared" ref="E5:E13" si="5">C5*D5</f>
        <v>0</v>
      </c>
      <c r="F5" s="51">
        <f t="shared" si="0"/>
        <v>0</v>
      </c>
      <c r="G5" s="53">
        <f t="shared" si="1"/>
        <v>0</v>
      </c>
      <c r="H5" s="51">
        <f t="shared" ref="H5:H13" si="6">D5*F5</f>
        <v>0</v>
      </c>
      <c r="I5" s="51">
        <f t="shared" si="2"/>
        <v>0</v>
      </c>
      <c r="J5" s="51">
        <f t="shared" si="3"/>
        <v>0</v>
      </c>
      <c r="K5" s="51">
        <f t="shared" si="4"/>
        <v>0</v>
      </c>
      <c r="M5" s="4" t="s">
        <v>6</v>
      </c>
      <c r="N5" s="5">
        <v>10344</v>
      </c>
      <c r="O5" s="6">
        <v>0.2155</v>
      </c>
    </row>
    <row r="6" spans="1:15" x14ac:dyDescent="0.25">
      <c r="A6" s="54"/>
      <c r="B6" s="54"/>
      <c r="C6" s="51">
        <v>0</v>
      </c>
      <c r="D6" s="53">
        <v>0</v>
      </c>
      <c r="E6" s="51">
        <f t="shared" si="5"/>
        <v>0</v>
      </c>
      <c r="F6" s="51">
        <f t="shared" si="0"/>
        <v>0</v>
      </c>
      <c r="G6" s="53">
        <f t="shared" si="1"/>
        <v>0</v>
      </c>
      <c r="H6" s="51">
        <f t="shared" si="6"/>
        <v>0</v>
      </c>
      <c r="I6" s="51">
        <f t="shared" si="2"/>
        <v>0</v>
      </c>
      <c r="J6" s="51">
        <f t="shared" si="3"/>
        <v>0</v>
      </c>
      <c r="K6" s="51">
        <f t="shared" si="4"/>
        <v>0</v>
      </c>
      <c r="M6" s="4" t="s">
        <v>7</v>
      </c>
      <c r="N6" s="5">
        <v>10344</v>
      </c>
      <c r="O6" s="6">
        <v>8.8499999999999995E-2</v>
      </c>
    </row>
    <row r="7" spans="1:15" x14ac:dyDescent="0.25">
      <c r="A7" s="54"/>
      <c r="B7" s="54"/>
      <c r="C7" s="51"/>
      <c r="D7" s="53"/>
      <c r="E7" s="51">
        <f t="shared" si="5"/>
        <v>0</v>
      </c>
      <c r="F7" s="51">
        <f t="shared" si="0"/>
        <v>0</v>
      </c>
      <c r="G7" s="53">
        <f t="shared" si="1"/>
        <v>0</v>
      </c>
      <c r="H7" s="51">
        <f t="shared" si="6"/>
        <v>0</v>
      </c>
      <c r="I7" s="51">
        <f t="shared" si="2"/>
        <v>0</v>
      </c>
      <c r="J7" s="51">
        <f t="shared" si="3"/>
        <v>0</v>
      </c>
      <c r="K7" s="51">
        <f t="shared" si="4"/>
        <v>0</v>
      </c>
      <c r="M7" s="4" t="s">
        <v>8</v>
      </c>
      <c r="N7" s="5">
        <v>2200</v>
      </c>
      <c r="O7" s="6">
        <v>8.8499999999999995E-2</v>
      </c>
    </row>
    <row r="8" spans="1:15" x14ac:dyDescent="0.25">
      <c r="A8" s="54"/>
      <c r="B8" s="54"/>
      <c r="C8" s="51"/>
      <c r="D8" s="53"/>
      <c r="E8" s="51"/>
      <c r="F8" s="51"/>
      <c r="G8" s="53"/>
      <c r="H8" s="51"/>
      <c r="I8" s="51"/>
      <c r="J8" s="51"/>
      <c r="K8" s="51"/>
      <c r="M8" s="4" t="s">
        <v>468</v>
      </c>
      <c r="N8" s="5"/>
      <c r="O8" s="6">
        <v>0.2</v>
      </c>
    </row>
    <row r="9" spans="1:15" x14ac:dyDescent="0.25">
      <c r="A9" s="54"/>
      <c r="B9" s="54"/>
      <c r="C9" s="51"/>
      <c r="D9" s="53"/>
      <c r="E9" s="51">
        <f t="shared" si="5"/>
        <v>0</v>
      </c>
      <c r="F9" s="51">
        <f t="shared" si="0"/>
        <v>0</v>
      </c>
      <c r="G9" s="53">
        <f t="shared" si="1"/>
        <v>0</v>
      </c>
      <c r="H9" s="51">
        <f t="shared" si="6"/>
        <v>0</v>
      </c>
      <c r="I9" s="51">
        <f t="shared" si="2"/>
        <v>0</v>
      </c>
      <c r="J9" s="51">
        <f t="shared" si="3"/>
        <v>0</v>
      </c>
      <c r="K9" s="51">
        <f t="shared" si="4"/>
        <v>0</v>
      </c>
      <c r="M9" s="10" t="s">
        <v>9</v>
      </c>
      <c r="N9" s="11">
        <v>0</v>
      </c>
      <c r="O9" s="17">
        <v>0.09</v>
      </c>
    </row>
    <row r="10" spans="1:15" x14ac:dyDescent="0.25">
      <c r="A10" s="54"/>
      <c r="B10" s="54"/>
      <c r="C10" s="51"/>
      <c r="D10" s="53"/>
      <c r="E10" s="51">
        <f t="shared" si="5"/>
        <v>0</v>
      </c>
      <c r="F10" s="51">
        <f t="shared" si="0"/>
        <v>0</v>
      </c>
      <c r="G10" s="53">
        <f t="shared" si="1"/>
        <v>0</v>
      </c>
      <c r="H10" s="51">
        <f t="shared" si="6"/>
        <v>0</v>
      </c>
      <c r="I10" s="51">
        <f t="shared" si="2"/>
        <v>0</v>
      </c>
      <c r="J10" s="51">
        <f t="shared" si="3"/>
        <v>0</v>
      </c>
      <c r="K10" s="51">
        <f t="shared" si="4"/>
        <v>0</v>
      </c>
    </row>
    <row r="11" spans="1:15" x14ac:dyDescent="0.25">
      <c r="A11" s="54"/>
      <c r="B11" s="54"/>
      <c r="C11" s="51"/>
      <c r="D11" s="53"/>
      <c r="E11" s="51">
        <f t="shared" si="5"/>
        <v>0</v>
      </c>
      <c r="F11" s="51">
        <f t="shared" si="0"/>
        <v>0</v>
      </c>
      <c r="G11" s="53">
        <f t="shared" si="1"/>
        <v>0</v>
      </c>
      <c r="H11" s="51">
        <f t="shared" si="6"/>
        <v>0</v>
      </c>
      <c r="I11" s="51">
        <f t="shared" si="2"/>
        <v>0</v>
      </c>
      <c r="J11" s="51">
        <f t="shared" si="3"/>
        <v>0</v>
      </c>
      <c r="K11" s="51">
        <f t="shared" si="4"/>
        <v>0</v>
      </c>
    </row>
    <row r="12" spans="1:15" x14ac:dyDescent="0.25">
      <c r="A12" s="54"/>
      <c r="B12" s="54"/>
      <c r="C12" s="51"/>
      <c r="D12" s="53"/>
      <c r="E12" s="51">
        <f t="shared" si="5"/>
        <v>0</v>
      </c>
      <c r="F12" s="51">
        <f t="shared" si="0"/>
        <v>0</v>
      </c>
      <c r="G12" s="53">
        <f t="shared" si="1"/>
        <v>0</v>
      </c>
      <c r="H12" s="51">
        <f t="shared" si="6"/>
        <v>0</v>
      </c>
      <c r="I12" s="51">
        <f t="shared" si="2"/>
        <v>0</v>
      </c>
      <c r="J12" s="51">
        <f t="shared" si="3"/>
        <v>0</v>
      </c>
      <c r="K12" s="51">
        <f t="shared" si="4"/>
        <v>0</v>
      </c>
    </row>
    <row r="13" spans="1:15" ht="15.75" thickBot="1" x14ac:dyDescent="0.3">
      <c r="A13" s="54"/>
      <c r="B13" s="54"/>
      <c r="C13" s="51"/>
      <c r="D13" s="53"/>
      <c r="E13" s="49">
        <f t="shared" si="5"/>
        <v>0</v>
      </c>
      <c r="F13" s="52">
        <f t="shared" ref="F13" si="7">IF(B13="Faculty",$N$4,IF(B13="Staff", $N$5, IF(B13="Post-Doc",$N$6,IF(B13="Student",$N$7,0))))</f>
        <v>0</v>
      </c>
      <c r="G13" s="55">
        <f t="shared" ref="G13" si="8">IF(B13="Faculty",$O$4,IF(B13="Staff", $O$5, IF(B13="Post-Doc",$O$6,IF(B13="Student",$O$7,IF(B13="Temp",$O$9,0)))))</f>
        <v>0</v>
      </c>
      <c r="H13" s="49">
        <f t="shared" si="6"/>
        <v>0</v>
      </c>
      <c r="I13" s="52">
        <f t="shared" ref="I13" si="9">G13*E13</f>
        <v>0</v>
      </c>
      <c r="J13" s="52">
        <f t="shared" ref="J13" si="10">H13+I13</f>
        <v>0</v>
      </c>
      <c r="K13" s="52">
        <f t="shared" ref="K13" si="11">E13+J13</f>
        <v>0</v>
      </c>
    </row>
    <row r="14" spans="1:15" ht="15.75" thickTop="1" x14ac:dyDescent="0.25">
      <c r="A14" s="59" t="s">
        <v>10</v>
      </c>
      <c r="B14" s="59"/>
      <c r="C14" s="59"/>
      <c r="D14" s="59"/>
      <c r="E14" s="44">
        <f>SUM(E4:E13)</f>
        <v>0</v>
      </c>
      <c r="F14" s="44"/>
      <c r="G14" s="43"/>
      <c r="H14" s="44">
        <f>SUM(H4:H13)</f>
        <v>0</v>
      </c>
      <c r="I14" s="44">
        <f>SUM(I4:I13)</f>
        <v>0</v>
      </c>
      <c r="J14" s="44">
        <f>SUM(J4:J13)</f>
        <v>0</v>
      </c>
      <c r="K14" s="44">
        <f>SUM(K4:K13)</f>
        <v>0</v>
      </c>
    </row>
    <row r="15" spans="1:15" x14ac:dyDescent="0.25">
      <c r="K15" s="44"/>
    </row>
    <row r="17" spans="1:13" x14ac:dyDescent="0.25">
      <c r="A17" s="57"/>
      <c r="B17" s="62" t="s">
        <v>477</v>
      </c>
      <c r="C17" s="5"/>
    </row>
    <row r="18" spans="1:13" x14ac:dyDescent="0.25">
      <c r="A18" s="57" t="s">
        <v>20</v>
      </c>
      <c r="B18" s="58">
        <f>E14</f>
        <v>0</v>
      </c>
      <c r="C18" s="56"/>
    </row>
    <row r="19" spans="1:13" x14ac:dyDescent="0.25">
      <c r="A19" s="57" t="s">
        <v>464</v>
      </c>
      <c r="B19" s="58">
        <f>I14</f>
        <v>0</v>
      </c>
      <c r="C19" s="56"/>
    </row>
    <row r="20" spans="1:13" x14ac:dyDescent="0.25">
      <c r="A20" s="57" t="s">
        <v>32</v>
      </c>
      <c r="B20" s="58">
        <f>H14</f>
        <v>0</v>
      </c>
      <c r="C20" s="56"/>
    </row>
    <row r="21" spans="1:13" x14ac:dyDescent="0.25">
      <c r="A21" s="57"/>
      <c r="B21" s="58"/>
      <c r="C21" s="56"/>
    </row>
    <row r="22" spans="1:13" x14ac:dyDescent="0.25">
      <c r="A22" s="62" t="s">
        <v>11</v>
      </c>
      <c r="B22" s="58">
        <f>SUM(B18:B20)</f>
        <v>0</v>
      </c>
      <c r="C22" s="56"/>
    </row>
    <row r="23" spans="1:13" x14ac:dyDescent="0.25">
      <c r="A23" s="62" t="s">
        <v>12</v>
      </c>
      <c r="B23" s="58"/>
      <c r="C23" s="56"/>
    </row>
    <row r="24" spans="1:13" x14ac:dyDescent="0.25">
      <c r="A24" s="62" t="s">
        <v>19</v>
      </c>
      <c r="B24" s="58"/>
      <c r="C24" s="56"/>
    </row>
    <row r="25" spans="1:13" x14ac:dyDescent="0.25">
      <c r="A25" s="62" t="s">
        <v>480</v>
      </c>
      <c r="B25" s="58"/>
      <c r="C25" s="56"/>
    </row>
    <row r="26" spans="1:13" x14ac:dyDescent="0.25">
      <c r="A26" s="62" t="s">
        <v>479</v>
      </c>
      <c r="B26" s="58"/>
      <c r="C26" s="56"/>
    </row>
    <row r="27" spans="1:13" x14ac:dyDescent="0.25">
      <c r="A27" s="62" t="s">
        <v>21</v>
      </c>
      <c r="B27" s="58"/>
      <c r="C27" s="56"/>
    </row>
    <row r="28" spans="1:13" x14ac:dyDescent="0.25">
      <c r="A28" s="57"/>
      <c r="B28" s="58"/>
      <c r="C28" s="56"/>
    </row>
    <row r="29" spans="1:13" x14ac:dyDescent="0.25">
      <c r="A29" s="62" t="s">
        <v>26</v>
      </c>
      <c r="B29" s="58">
        <f>+SUM(B22:B27)</f>
        <v>0</v>
      </c>
      <c r="C29" s="56"/>
    </row>
    <row r="32" spans="1:13" s="46" customFormat="1" x14ac:dyDescent="0.25">
      <c r="E32" s="48"/>
      <c r="F32" s="48" t="str">
        <f t="shared" ref="F32:F35" si="12">A33&amp;"          "&amp;B33</f>
        <v xml:space="preserve">          </v>
      </c>
      <c r="G32" s="48"/>
      <c r="H32" s="48"/>
      <c r="I32" s="48"/>
      <c r="J32" s="48"/>
      <c r="L32"/>
      <c r="M32"/>
    </row>
    <row r="33" spans="5:13" s="46" customFormat="1" x14ac:dyDescent="0.25">
      <c r="E33" s="48"/>
      <c r="F33" s="48" t="str">
        <f t="shared" si="12"/>
        <v xml:space="preserve">          </v>
      </c>
      <c r="G33" s="48"/>
      <c r="H33" s="48"/>
      <c r="I33" s="48"/>
      <c r="J33" s="48"/>
      <c r="L33"/>
      <c r="M33"/>
    </row>
    <row r="34" spans="5:13" s="46" customFormat="1" x14ac:dyDescent="0.25">
      <c r="E34" s="48"/>
      <c r="F34" s="48" t="str">
        <f t="shared" si="12"/>
        <v xml:space="preserve">          </v>
      </c>
      <c r="G34" s="48"/>
      <c r="H34" s="48"/>
      <c r="I34" s="48"/>
      <c r="J34" s="48"/>
      <c r="L34"/>
      <c r="M34"/>
    </row>
    <row r="35" spans="5:13" s="46" customFormat="1" x14ac:dyDescent="0.25">
      <c r="E35" s="48"/>
      <c r="F35" s="48" t="str">
        <f t="shared" si="12"/>
        <v xml:space="preserve">          </v>
      </c>
      <c r="G35" s="48"/>
      <c r="H35" s="48"/>
      <c r="I35" s="48"/>
      <c r="J35" s="48"/>
      <c r="L35"/>
      <c r="M35"/>
    </row>
    <row r="36" spans="5:13" s="46" customFormat="1" x14ac:dyDescent="0.25">
      <c r="E36" s="48"/>
      <c r="F36" s="48" t="str">
        <f t="shared" ref="F36:F98" si="13">A37&amp;"          "&amp;B37</f>
        <v xml:space="preserve">          </v>
      </c>
      <c r="G36" s="48"/>
      <c r="H36" s="48"/>
      <c r="I36" s="48"/>
      <c r="J36" s="48"/>
      <c r="L36"/>
      <c r="M36"/>
    </row>
    <row r="37" spans="5:13" s="46" customFormat="1" x14ac:dyDescent="0.25">
      <c r="E37" s="48"/>
      <c r="F37" s="48" t="str">
        <f t="shared" si="13"/>
        <v xml:space="preserve">          </v>
      </c>
      <c r="G37" s="48"/>
      <c r="H37" s="48"/>
      <c r="I37" s="48"/>
      <c r="J37" s="48"/>
      <c r="L37"/>
      <c r="M37"/>
    </row>
    <row r="38" spans="5:13" s="46" customFormat="1" x14ac:dyDescent="0.25">
      <c r="E38" s="48"/>
      <c r="F38" s="48" t="str">
        <f t="shared" si="13"/>
        <v xml:space="preserve">          </v>
      </c>
      <c r="G38" s="48"/>
      <c r="H38" s="48"/>
      <c r="I38" s="48"/>
      <c r="J38" s="48"/>
      <c r="L38"/>
      <c r="M38"/>
    </row>
    <row r="39" spans="5:13" s="46" customFormat="1" x14ac:dyDescent="0.25">
      <c r="E39" s="48"/>
      <c r="F39" s="48" t="str">
        <f t="shared" si="13"/>
        <v xml:space="preserve">          </v>
      </c>
      <c r="G39" s="48"/>
      <c r="H39" s="48"/>
      <c r="I39" s="48"/>
      <c r="J39" s="48"/>
      <c r="L39"/>
      <c r="M39"/>
    </row>
    <row r="40" spans="5:13" s="46" customFormat="1" x14ac:dyDescent="0.25">
      <c r="E40" s="48"/>
      <c r="F40" s="48" t="str">
        <f t="shared" si="13"/>
        <v xml:space="preserve">          </v>
      </c>
      <c r="G40" s="48"/>
      <c r="H40" s="48"/>
      <c r="I40" s="48"/>
      <c r="J40" s="48"/>
      <c r="L40"/>
      <c r="M40"/>
    </row>
    <row r="41" spans="5:13" s="46" customFormat="1" x14ac:dyDescent="0.25">
      <c r="E41" s="48"/>
      <c r="F41" s="48" t="str">
        <f t="shared" si="13"/>
        <v xml:space="preserve">          </v>
      </c>
      <c r="G41" s="48"/>
      <c r="H41" s="48"/>
      <c r="I41" s="48"/>
      <c r="J41" s="48"/>
      <c r="L41"/>
      <c r="M41"/>
    </row>
    <row r="42" spans="5:13" s="46" customFormat="1" x14ac:dyDescent="0.25">
      <c r="E42" s="48"/>
      <c r="F42" s="48" t="str">
        <f t="shared" si="13"/>
        <v xml:space="preserve">          </v>
      </c>
      <c r="G42" s="48"/>
      <c r="H42" s="48"/>
      <c r="I42" s="48"/>
      <c r="J42" s="48"/>
      <c r="L42"/>
      <c r="M42"/>
    </row>
    <row r="43" spans="5:13" s="46" customFormat="1" x14ac:dyDescent="0.25">
      <c r="E43" s="48"/>
      <c r="F43" s="48" t="str">
        <f t="shared" si="13"/>
        <v xml:space="preserve">          </v>
      </c>
      <c r="G43" s="48"/>
      <c r="H43" s="48"/>
      <c r="I43" s="48"/>
      <c r="J43" s="48"/>
      <c r="L43"/>
      <c r="M43"/>
    </row>
    <row r="44" spans="5:13" s="46" customFormat="1" x14ac:dyDescent="0.25">
      <c r="E44" s="48"/>
      <c r="F44" s="48" t="str">
        <f t="shared" si="13"/>
        <v xml:space="preserve">          </v>
      </c>
      <c r="G44" s="48"/>
      <c r="H44" s="48"/>
      <c r="I44" s="48"/>
      <c r="J44" s="48"/>
      <c r="L44"/>
      <c r="M44"/>
    </row>
    <row r="45" spans="5:13" s="46" customFormat="1" x14ac:dyDescent="0.25">
      <c r="E45" s="48"/>
      <c r="F45" s="48" t="str">
        <f t="shared" si="13"/>
        <v xml:space="preserve">          </v>
      </c>
      <c r="G45" s="48"/>
      <c r="H45" s="48"/>
      <c r="I45" s="48"/>
      <c r="J45" s="48"/>
      <c r="L45"/>
      <c r="M45"/>
    </row>
    <row r="46" spans="5:13" s="46" customFormat="1" x14ac:dyDescent="0.25">
      <c r="E46" s="48"/>
      <c r="F46" s="48" t="str">
        <f t="shared" si="13"/>
        <v xml:space="preserve">          </v>
      </c>
      <c r="G46" s="48"/>
      <c r="H46" s="48"/>
      <c r="I46" s="48"/>
      <c r="J46" s="48"/>
      <c r="L46"/>
      <c r="M46"/>
    </row>
    <row r="47" spans="5:13" s="46" customFormat="1" x14ac:dyDescent="0.25">
      <c r="E47" s="48"/>
      <c r="F47" s="48" t="str">
        <f t="shared" si="13"/>
        <v xml:space="preserve">          </v>
      </c>
      <c r="G47" s="48"/>
      <c r="H47" s="48"/>
      <c r="I47" s="48"/>
      <c r="J47" s="48"/>
      <c r="L47"/>
      <c r="M47"/>
    </row>
    <row r="48" spans="5:13" s="46" customFormat="1" x14ac:dyDescent="0.25">
      <c r="E48" s="48"/>
      <c r="F48" s="48" t="str">
        <f t="shared" si="13"/>
        <v xml:space="preserve">          </v>
      </c>
      <c r="G48" s="48"/>
      <c r="H48" s="48"/>
      <c r="I48" s="48"/>
      <c r="J48" s="48"/>
      <c r="L48"/>
      <c r="M48"/>
    </row>
    <row r="49" spans="5:13" s="46" customFormat="1" x14ac:dyDescent="0.25">
      <c r="E49" s="48"/>
      <c r="F49" s="48" t="str">
        <f t="shared" si="13"/>
        <v xml:space="preserve">          </v>
      </c>
      <c r="G49" s="48"/>
      <c r="H49" s="48"/>
      <c r="I49" s="48"/>
      <c r="J49" s="48"/>
      <c r="L49"/>
      <c r="M49"/>
    </row>
    <row r="50" spans="5:13" s="46" customFormat="1" x14ac:dyDescent="0.25">
      <c r="E50" s="48"/>
      <c r="F50" s="48" t="str">
        <f t="shared" si="13"/>
        <v xml:space="preserve">          </v>
      </c>
      <c r="G50" s="48"/>
      <c r="H50" s="48"/>
      <c r="I50" s="48"/>
      <c r="J50" s="48"/>
      <c r="L50"/>
      <c r="M50"/>
    </row>
    <row r="51" spans="5:13" s="46" customFormat="1" x14ac:dyDescent="0.25">
      <c r="E51" s="48"/>
      <c r="F51" s="48" t="str">
        <f t="shared" si="13"/>
        <v xml:space="preserve">          </v>
      </c>
      <c r="G51" s="48"/>
      <c r="H51" s="48"/>
      <c r="I51" s="48"/>
      <c r="J51" s="48"/>
      <c r="L51"/>
      <c r="M51"/>
    </row>
    <row r="52" spans="5:13" s="46" customFormat="1" x14ac:dyDescent="0.25">
      <c r="E52" s="48"/>
      <c r="F52" s="48" t="str">
        <f t="shared" si="13"/>
        <v xml:space="preserve">          </v>
      </c>
      <c r="G52" s="48"/>
      <c r="H52" s="48"/>
      <c r="I52" s="48"/>
      <c r="J52" s="48"/>
      <c r="L52"/>
      <c r="M52"/>
    </row>
    <row r="53" spans="5:13" s="46" customFormat="1" x14ac:dyDescent="0.25">
      <c r="E53" s="48"/>
      <c r="F53" s="48" t="str">
        <f t="shared" si="13"/>
        <v xml:space="preserve">          </v>
      </c>
      <c r="G53" s="48"/>
      <c r="H53" s="48"/>
      <c r="I53" s="48"/>
      <c r="J53" s="48"/>
      <c r="L53"/>
      <c r="M53"/>
    </row>
    <row r="54" spans="5:13" s="46" customFormat="1" x14ac:dyDescent="0.25">
      <c r="E54" s="48"/>
      <c r="F54" s="48" t="str">
        <f t="shared" si="13"/>
        <v xml:space="preserve">          </v>
      </c>
      <c r="G54" s="48"/>
      <c r="H54" s="48"/>
      <c r="I54" s="48"/>
      <c r="J54" s="48"/>
      <c r="L54"/>
      <c r="M54"/>
    </row>
    <row r="55" spans="5:13" s="46" customFormat="1" x14ac:dyDescent="0.25">
      <c r="E55" s="48"/>
      <c r="F55" s="48" t="str">
        <f t="shared" si="13"/>
        <v xml:space="preserve">          </v>
      </c>
      <c r="G55" s="48"/>
      <c r="H55" s="48"/>
      <c r="I55" s="48"/>
      <c r="J55" s="48"/>
      <c r="L55"/>
      <c r="M55"/>
    </row>
    <row r="56" spans="5:13" s="46" customFormat="1" x14ac:dyDescent="0.25">
      <c r="E56" s="48"/>
      <c r="F56" s="48" t="str">
        <f t="shared" si="13"/>
        <v xml:space="preserve">          </v>
      </c>
      <c r="G56" s="48"/>
      <c r="H56" s="48"/>
      <c r="I56" s="48"/>
      <c r="J56" s="48"/>
      <c r="L56"/>
      <c r="M56"/>
    </row>
    <row r="57" spans="5:13" s="46" customFormat="1" x14ac:dyDescent="0.25">
      <c r="E57" s="48"/>
      <c r="F57" s="48" t="str">
        <f t="shared" si="13"/>
        <v xml:space="preserve">          </v>
      </c>
      <c r="G57" s="48"/>
      <c r="H57" s="48"/>
      <c r="I57" s="48"/>
      <c r="J57" s="48"/>
      <c r="L57"/>
      <c r="M57"/>
    </row>
    <row r="58" spans="5:13" s="46" customFormat="1" x14ac:dyDescent="0.25">
      <c r="E58" s="48"/>
      <c r="F58" s="48" t="str">
        <f t="shared" si="13"/>
        <v xml:space="preserve">          </v>
      </c>
      <c r="G58" s="48"/>
      <c r="H58" s="48"/>
      <c r="I58" s="48"/>
      <c r="J58" s="48"/>
      <c r="L58"/>
      <c r="M58"/>
    </row>
    <row r="59" spans="5:13" s="46" customFormat="1" x14ac:dyDescent="0.25">
      <c r="E59" s="48"/>
      <c r="F59" s="48" t="str">
        <f t="shared" si="13"/>
        <v xml:space="preserve">          </v>
      </c>
      <c r="G59" s="48"/>
      <c r="H59" s="48"/>
      <c r="I59" s="48"/>
      <c r="J59" s="48"/>
      <c r="L59"/>
      <c r="M59"/>
    </row>
    <row r="60" spans="5:13" s="46" customFormat="1" x14ac:dyDescent="0.25">
      <c r="E60" s="48"/>
      <c r="F60" s="48" t="str">
        <f t="shared" si="13"/>
        <v xml:space="preserve">          </v>
      </c>
      <c r="G60" s="48"/>
      <c r="H60" s="48"/>
      <c r="I60" s="48"/>
      <c r="J60" s="48"/>
      <c r="L60"/>
      <c r="M60"/>
    </row>
    <row r="61" spans="5:13" s="46" customFormat="1" x14ac:dyDescent="0.25">
      <c r="E61" s="48"/>
      <c r="F61" s="48" t="str">
        <f t="shared" si="13"/>
        <v xml:space="preserve">          </v>
      </c>
      <c r="G61" s="48"/>
      <c r="H61" s="48"/>
      <c r="I61" s="48"/>
      <c r="J61" s="48"/>
      <c r="L61"/>
      <c r="M61"/>
    </row>
    <row r="62" spans="5:13" s="46" customFormat="1" x14ac:dyDescent="0.25">
      <c r="E62" s="48"/>
      <c r="F62" s="48" t="str">
        <f t="shared" si="13"/>
        <v xml:space="preserve">          </v>
      </c>
      <c r="G62" s="48"/>
      <c r="H62" s="48"/>
      <c r="I62" s="48"/>
      <c r="J62" s="48"/>
      <c r="L62"/>
      <c r="M62"/>
    </row>
    <row r="63" spans="5:13" s="46" customFormat="1" x14ac:dyDescent="0.25">
      <c r="E63" s="48"/>
      <c r="F63" s="48" t="str">
        <f t="shared" si="13"/>
        <v xml:space="preserve">          </v>
      </c>
      <c r="G63" s="48"/>
      <c r="H63" s="48"/>
      <c r="I63" s="48"/>
      <c r="J63" s="48"/>
      <c r="L63"/>
      <c r="M63"/>
    </row>
    <row r="64" spans="5:13" s="46" customFormat="1" x14ac:dyDescent="0.25">
      <c r="E64" s="48"/>
      <c r="F64" s="48" t="str">
        <f t="shared" si="13"/>
        <v xml:space="preserve">          </v>
      </c>
      <c r="G64" s="48"/>
      <c r="H64" s="48"/>
      <c r="I64" s="48"/>
      <c r="J64" s="48"/>
      <c r="L64"/>
      <c r="M64"/>
    </row>
    <row r="65" spans="5:13" s="46" customFormat="1" x14ac:dyDescent="0.25">
      <c r="E65" s="48"/>
      <c r="F65" s="48" t="str">
        <f t="shared" si="13"/>
        <v xml:space="preserve">          </v>
      </c>
      <c r="G65" s="48"/>
      <c r="H65" s="48"/>
      <c r="I65" s="48"/>
      <c r="J65" s="48"/>
      <c r="L65"/>
      <c r="M65"/>
    </row>
    <row r="66" spans="5:13" s="46" customFormat="1" x14ac:dyDescent="0.25">
      <c r="E66" s="48"/>
      <c r="F66" s="48" t="str">
        <f t="shared" si="13"/>
        <v xml:space="preserve">          </v>
      </c>
      <c r="G66" s="48"/>
      <c r="H66" s="48"/>
      <c r="I66" s="48"/>
      <c r="J66" s="48"/>
      <c r="L66"/>
      <c r="M66"/>
    </row>
    <row r="67" spans="5:13" s="46" customFormat="1" x14ac:dyDescent="0.25">
      <c r="E67" s="48"/>
      <c r="F67" s="48" t="str">
        <f t="shared" si="13"/>
        <v xml:space="preserve">          </v>
      </c>
      <c r="G67" s="48"/>
      <c r="H67" s="48"/>
      <c r="I67" s="48"/>
      <c r="J67" s="48"/>
      <c r="L67"/>
      <c r="M67"/>
    </row>
    <row r="68" spans="5:13" s="46" customFormat="1" x14ac:dyDescent="0.25">
      <c r="E68" s="48"/>
      <c r="F68" s="48" t="str">
        <f t="shared" si="13"/>
        <v xml:space="preserve">          </v>
      </c>
      <c r="G68" s="48"/>
      <c r="H68" s="48"/>
      <c r="I68" s="48"/>
      <c r="J68" s="48"/>
      <c r="L68"/>
      <c r="M68"/>
    </row>
    <row r="69" spans="5:13" s="46" customFormat="1" x14ac:dyDescent="0.25">
      <c r="E69" s="48"/>
      <c r="F69" s="48" t="str">
        <f t="shared" si="13"/>
        <v xml:space="preserve">          </v>
      </c>
      <c r="G69" s="48"/>
      <c r="H69" s="48"/>
      <c r="I69" s="48"/>
      <c r="J69" s="48"/>
      <c r="L69"/>
      <c r="M69"/>
    </row>
    <row r="70" spans="5:13" s="46" customFormat="1" x14ac:dyDescent="0.25">
      <c r="E70" s="48"/>
      <c r="F70" s="48" t="str">
        <f t="shared" si="13"/>
        <v xml:space="preserve">          </v>
      </c>
      <c r="G70" s="48"/>
      <c r="H70" s="48"/>
      <c r="I70" s="48"/>
      <c r="J70" s="48"/>
      <c r="L70"/>
      <c r="M70"/>
    </row>
    <row r="71" spans="5:13" s="46" customFormat="1" x14ac:dyDescent="0.25">
      <c r="E71" s="48"/>
      <c r="F71" s="48" t="str">
        <f t="shared" si="13"/>
        <v xml:space="preserve">          </v>
      </c>
      <c r="G71" s="48"/>
      <c r="H71" s="48"/>
      <c r="I71" s="48"/>
      <c r="J71" s="48"/>
      <c r="L71"/>
      <c r="M71"/>
    </row>
    <row r="72" spans="5:13" s="46" customFormat="1" x14ac:dyDescent="0.25">
      <c r="E72" s="48"/>
      <c r="F72" s="48" t="str">
        <f t="shared" si="13"/>
        <v xml:space="preserve">          </v>
      </c>
      <c r="G72" s="48"/>
      <c r="H72" s="48"/>
      <c r="I72" s="48"/>
      <c r="J72" s="48"/>
      <c r="L72"/>
      <c r="M72"/>
    </row>
    <row r="73" spans="5:13" s="46" customFormat="1" x14ac:dyDescent="0.25">
      <c r="E73" s="48"/>
      <c r="F73" s="48" t="str">
        <f t="shared" si="13"/>
        <v xml:space="preserve">          </v>
      </c>
      <c r="G73" s="48"/>
      <c r="H73" s="48"/>
      <c r="I73" s="48"/>
      <c r="J73" s="48"/>
      <c r="L73"/>
      <c r="M73"/>
    </row>
    <row r="74" spans="5:13" s="46" customFormat="1" x14ac:dyDescent="0.25">
      <c r="E74" s="48"/>
      <c r="F74" s="48" t="str">
        <f t="shared" si="13"/>
        <v xml:space="preserve">          </v>
      </c>
      <c r="G74" s="48"/>
      <c r="H74" s="48"/>
      <c r="I74" s="48"/>
      <c r="J74" s="48"/>
      <c r="L74"/>
      <c r="M74"/>
    </row>
    <row r="75" spans="5:13" s="46" customFormat="1" x14ac:dyDescent="0.25">
      <c r="E75" s="48"/>
      <c r="F75" s="48" t="str">
        <f t="shared" si="13"/>
        <v xml:space="preserve">          </v>
      </c>
      <c r="G75" s="48"/>
      <c r="H75" s="48"/>
      <c r="I75" s="48"/>
      <c r="J75" s="48"/>
      <c r="L75"/>
      <c r="M75"/>
    </row>
    <row r="76" spans="5:13" s="46" customFormat="1" x14ac:dyDescent="0.25">
      <c r="E76" s="48"/>
      <c r="F76" s="48" t="str">
        <f t="shared" si="13"/>
        <v xml:space="preserve">          </v>
      </c>
      <c r="G76" s="48"/>
      <c r="H76" s="48"/>
      <c r="I76" s="48"/>
      <c r="J76" s="48"/>
      <c r="L76"/>
      <c r="M76"/>
    </row>
    <row r="77" spans="5:13" s="46" customFormat="1" x14ac:dyDescent="0.25">
      <c r="E77" s="48"/>
      <c r="F77" s="48" t="str">
        <f t="shared" si="13"/>
        <v xml:space="preserve">          </v>
      </c>
      <c r="G77" s="48"/>
      <c r="H77" s="48"/>
      <c r="I77" s="48"/>
      <c r="J77" s="48"/>
      <c r="L77"/>
      <c r="M77"/>
    </row>
    <row r="78" spans="5:13" s="46" customFormat="1" x14ac:dyDescent="0.25">
      <c r="E78" s="48"/>
      <c r="F78" s="48" t="str">
        <f t="shared" si="13"/>
        <v xml:space="preserve">          </v>
      </c>
      <c r="G78" s="48"/>
      <c r="H78" s="48"/>
      <c r="I78" s="48"/>
      <c r="J78" s="48"/>
      <c r="L78"/>
      <c r="M78"/>
    </row>
    <row r="79" spans="5:13" s="46" customFormat="1" x14ac:dyDescent="0.25">
      <c r="E79" s="48"/>
      <c r="F79" s="48" t="str">
        <f t="shared" si="13"/>
        <v xml:space="preserve">          </v>
      </c>
      <c r="G79" s="48"/>
      <c r="H79" s="48"/>
      <c r="I79" s="48"/>
      <c r="J79" s="48"/>
      <c r="L79"/>
      <c r="M79"/>
    </row>
    <row r="80" spans="5:13" s="46" customFormat="1" x14ac:dyDescent="0.25">
      <c r="E80" s="48"/>
      <c r="F80" s="48" t="str">
        <f t="shared" si="13"/>
        <v xml:space="preserve">          </v>
      </c>
      <c r="G80" s="48"/>
      <c r="H80" s="48"/>
      <c r="I80" s="48"/>
      <c r="J80" s="48"/>
      <c r="L80"/>
      <c r="M80"/>
    </row>
    <row r="81" spans="5:13" s="46" customFormat="1" x14ac:dyDescent="0.25">
      <c r="E81" s="48"/>
      <c r="F81" s="48" t="str">
        <f t="shared" si="13"/>
        <v xml:space="preserve">          </v>
      </c>
      <c r="G81" s="48"/>
      <c r="H81" s="48"/>
      <c r="I81" s="48"/>
      <c r="J81" s="48"/>
      <c r="L81"/>
      <c r="M81"/>
    </row>
    <row r="82" spans="5:13" s="46" customFormat="1" x14ac:dyDescent="0.25">
      <c r="E82" s="48"/>
      <c r="F82" s="48" t="str">
        <f t="shared" si="13"/>
        <v xml:space="preserve">          </v>
      </c>
      <c r="G82" s="48"/>
      <c r="H82" s="48"/>
      <c r="I82" s="48"/>
      <c r="J82" s="48"/>
      <c r="L82"/>
      <c r="M82"/>
    </row>
    <row r="83" spans="5:13" s="46" customFormat="1" x14ac:dyDescent="0.25">
      <c r="E83" s="48"/>
      <c r="F83" s="48" t="str">
        <f t="shared" si="13"/>
        <v xml:space="preserve">          </v>
      </c>
      <c r="G83" s="48"/>
      <c r="H83" s="48"/>
      <c r="I83" s="48"/>
      <c r="J83" s="48"/>
      <c r="L83"/>
      <c r="M83"/>
    </row>
    <row r="84" spans="5:13" s="46" customFormat="1" x14ac:dyDescent="0.25">
      <c r="E84" s="48"/>
      <c r="F84" s="48" t="str">
        <f t="shared" si="13"/>
        <v xml:space="preserve">          </v>
      </c>
      <c r="G84" s="48"/>
      <c r="H84" s="48"/>
      <c r="I84" s="48"/>
      <c r="J84" s="48"/>
      <c r="L84"/>
      <c r="M84"/>
    </row>
    <row r="85" spans="5:13" s="46" customFormat="1" x14ac:dyDescent="0.25">
      <c r="E85" s="48"/>
      <c r="F85" s="48" t="str">
        <f t="shared" si="13"/>
        <v xml:space="preserve">          </v>
      </c>
      <c r="G85" s="48"/>
      <c r="H85" s="48"/>
      <c r="I85" s="48"/>
      <c r="J85" s="48"/>
      <c r="L85"/>
      <c r="M85"/>
    </row>
    <row r="86" spans="5:13" s="46" customFormat="1" x14ac:dyDescent="0.25">
      <c r="E86" s="48"/>
      <c r="F86" s="48" t="str">
        <f t="shared" si="13"/>
        <v xml:space="preserve">          </v>
      </c>
      <c r="G86" s="48"/>
      <c r="H86" s="48"/>
      <c r="I86" s="48"/>
      <c r="J86" s="48"/>
      <c r="L86"/>
      <c r="M86"/>
    </row>
    <row r="87" spans="5:13" s="46" customFormat="1" x14ac:dyDescent="0.25">
      <c r="E87" s="48"/>
      <c r="F87" s="48" t="str">
        <f t="shared" si="13"/>
        <v xml:space="preserve">          </v>
      </c>
      <c r="G87" s="48"/>
      <c r="H87" s="48"/>
      <c r="I87" s="48"/>
      <c r="J87" s="48"/>
      <c r="L87"/>
      <c r="M87"/>
    </row>
    <row r="88" spans="5:13" s="46" customFormat="1" x14ac:dyDescent="0.25">
      <c r="E88" s="48"/>
      <c r="F88" s="48" t="str">
        <f t="shared" si="13"/>
        <v xml:space="preserve">          </v>
      </c>
      <c r="G88" s="48"/>
      <c r="H88" s="48"/>
      <c r="I88" s="48"/>
      <c r="J88" s="48"/>
      <c r="L88"/>
      <c r="M88"/>
    </row>
    <row r="89" spans="5:13" s="46" customFormat="1" x14ac:dyDescent="0.25">
      <c r="E89" s="48"/>
      <c r="F89" s="48" t="str">
        <f t="shared" si="13"/>
        <v xml:space="preserve">          </v>
      </c>
      <c r="G89" s="48"/>
      <c r="H89" s="48"/>
      <c r="I89" s="48"/>
      <c r="J89" s="48"/>
      <c r="L89"/>
      <c r="M89"/>
    </row>
    <row r="90" spans="5:13" s="46" customFormat="1" x14ac:dyDescent="0.25">
      <c r="E90" s="48"/>
      <c r="F90" s="48" t="str">
        <f t="shared" si="13"/>
        <v xml:space="preserve">          </v>
      </c>
      <c r="G90" s="48"/>
      <c r="H90" s="48"/>
      <c r="I90" s="48"/>
      <c r="J90" s="48"/>
      <c r="L90"/>
      <c r="M90"/>
    </row>
    <row r="91" spans="5:13" s="46" customFormat="1" x14ac:dyDescent="0.25">
      <c r="E91" s="48"/>
      <c r="F91" s="48" t="str">
        <f t="shared" si="13"/>
        <v xml:space="preserve">          </v>
      </c>
      <c r="G91" s="48"/>
      <c r="H91" s="48"/>
      <c r="I91" s="48"/>
      <c r="J91" s="48"/>
      <c r="L91"/>
      <c r="M91"/>
    </row>
    <row r="92" spans="5:13" s="46" customFormat="1" x14ac:dyDescent="0.25">
      <c r="E92" s="48"/>
      <c r="F92" s="48" t="str">
        <f t="shared" si="13"/>
        <v xml:space="preserve">          </v>
      </c>
      <c r="G92" s="48"/>
      <c r="H92" s="48"/>
      <c r="I92" s="48"/>
      <c r="J92" s="48"/>
      <c r="L92"/>
      <c r="M92"/>
    </row>
    <row r="93" spans="5:13" s="46" customFormat="1" x14ac:dyDescent="0.25">
      <c r="E93" s="48"/>
      <c r="F93" s="48" t="str">
        <f t="shared" si="13"/>
        <v xml:space="preserve">          </v>
      </c>
      <c r="G93" s="48"/>
      <c r="H93" s="48"/>
      <c r="I93" s="48"/>
      <c r="J93" s="48"/>
      <c r="L93"/>
      <c r="M93"/>
    </row>
    <row r="94" spans="5:13" s="46" customFormat="1" x14ac:dyDescent="0.25">
      <c r="E94" s="48"/>
      <c r="F94" s="48" t="str">
        <f t="shared" si="13"/>
        <v xml:space="preserve">          </v>
      </c>
      <c r="G94" s="48"/>
      <c r="H94" s="48"/>
      <c r="I94" s="48"/>
      <c r="J94" s="48"/>
      <c r="L94"/>
      <c r="M94"/>
    </row>
    <row r="95" spans="5:13" s="46" customFormat="1" x14ac:dyDescent="0.25">
      <c r="E95" s="48"/>
      <c r="F95" s="48" t="str">
        <f t="shared" si="13"/>
        <v xml:space="preserve">          </v>
      </c>
      <c r="G95" s="48"/>
      <c r="H95" s="48"/>
      <c r="I95" s="48"/>
      <c r="J95" s="48"/>
      <c r="L95"/>
      <c r="M95"/>
    </row>
    <row r="96" spans="5:13" s="46" customFormat="1" x14ac:dyDescent="0.25">
      <c r="E96" s="48"/>
      <c r="F96" s="48" t="str">
        <f t="shared" si="13"/>
        <v xml:space="preserve">          </v>
      </c>
      <c r="G96" s="48"/>
      <c r="H96" s="48"/>
      <c r="I96" s="48"/>
      <c r="J96" s="48"/>
      <c r="L96"/>
      <c r="M96"/>
    </row>
    <row r="97" spans="5:13" s="46" customFormat="1" x14ac:dyDescent="0.25">
      <c r="E97" s="48"/>
      <c r="F97" s="48" t="str">
        <f t="shared" si="13"/>
        <v xml:space="preserve">          </v>
      </c>
      <c r="G97" s="48"/>
      <c r="H97" s="48"/>
      <c r="I97" s="48"/>
      <c r="J97" s="48"/>
      <c r="L97"/>
      <c r="M97"/>
    </row>
    <row r="98" spans="5:13" s="46" customFormat="1" x14ac:dyDescent="0.25">
      <c r="E98" s="48"/>
      <c r="F98" s="48" t="str">
        <f t="shared" si="13"/>
        <v xml:space="preserve">          </v>
      </c>
      <c r="G98" s="48"/>
      <c r="H98" s="48"/>
      <c r="I98" s="48"/>
      <c r="J98" s="48"/>
      <c r="L98"/>
      <c r="M98"/>
    </row>
    <row r="99" spans="5:13" s="46" customFormat="1" x14ac:dyDescent="0.25">
      <c r="E99" s="48"/>
      <c r="F99" s="48" t="str">
        <f t="shared" ref="F99:F162" si="14">A100&amp;"          "&amp;B100</f>
        <v xml:space="preserve">          </v>
      </c>
      <c r="G99" s="48"/>
      <c r="H99" s="48"/>
      <c r="I99" s="48"/>
      <c r="J99" s="48"/>
      <c r="L99"/>
      <c r="M99"/>
    </row>
    <row r="100" spans="5:13" s="46" customFormat="1" x14ac:dyDescent="0.25">
      <c r="E100" s="48"/>
      <c r="F100" s="48" t="str">
        <f t="shared" si="14"/>
        <v xml:space="preserve">          </v>
      </c>
      <c r="G100" s="48"/>
      <c r="H100" s="48"/>
      <c r="I100" s="48"/>
      <c r="J100" s="48"/>
      <c r="L100"/>
      <c r="M100"/>
    </row>
    <row r="101" spans="5:13" s="46" customFormat="1" x14ac:dyDescent="0.25">
      <c r="E101" s="48"/>
      <c r="F101" s="48" t="str">
        <f t="shared" si="14"/>
        <v xml:space="preserve">          </v>
      </c>
      <c r="G101" s="48"/>
      <c r="H101" s="48"/>
      <c r="I101" s="48"/>
      <c r="J101" s="48"/>
      <c r="L101"/>
      <c r="M101"/>
    </row>
    <row r="102" spans="5:13" s="46" customFormat="1" x14ac:dyDescent="0.25">
      <c r="E102" s="48"/>
      <c r="F102" s="48" t="str">
        <f t="shared" si="14"/>
        <v xml:space="preserve">          </v>
      </c>
      <c r="G102" s="48"/>
      <c r="H102" s="48"/>
      <c r="I102" s="48"/>
      <c r="J102" s="48"/>
      <c r="L102"/>
      <c r="M102"/>
    </row>
    <row r="103" spans="5:13" s="46" customFormat="1" x14ac:dyDescent="0.25">
      <c r="E103" s="48"/>
      <c r="F103" s="48" t="str">
        <f t="shared" si="14"/>
        <v xml:space="preserve">          </v>
      </c>
      <c r="G103" s="48"/>
      <c r="H103" s="48"/>
      <c r="I103" s="48"/>
      <c r="J103" s="48"/>
      <c r="L103"/>
      <c r="M103"/>
    </row>
    <row r="104" spans="5:13" s="46" customFormat="1" x14ac:dyDescent="0.25">
      <c r="E104" s="48"/>
      <c r="F104" s="48" t="str">
        <f t="shared" si="14"/>
        <v xml:space="preserve">          </v>
      </c>
      <c r="G104" s="48"/>
      <c r="H104" s="48"/>
      <c r="I104" s="48"/>
      <c r="J104" s="48"/>
      <c r="L104"/>
      <c r="M104"/>
    </row>
    <row r="105" spans="5:13" s="46" customFormat="1" x14ac:dyDescent="0.25">
      <c r="E105" s="48"/>
      <c r="F105" s="48" t="str">
        <f t="shared" si="14"/>
        <v xml:space="preserve">          </v>
      </c>
      <c r="G105" s="48"/>
      <c r="H105" s="48"/>
      <c r="I105" s="48"/>
      <c r="J105" s="48"/>
      <c r="L105"/>
      <c r="M105"/>
    </row>
    <row r="106" spans="5:13" s="46" customFormat="1" x14ac:dyDescent="0.25">
      <c r="E106" s="48"/>
      <c r="F106" s="48" t="str">
        <f t="shared" si="14"/>
        <v xml:space="preserve">          </v>
      </c>
      <c r="G106" s="48"/>
      <c r="H106" s="48"/>
      <c r="I106" s="48"/>
      <c r="J106" s="48"/>
      <c r="L106"/>
      <c r="M106"/>
    </row>
    <row r="107" spans="5:13" s="46" customFormat="1" x14ac:dyDescent="0.25">
      <c r="E107" s="48"/>
      <c r="F107" s="48" t="str">
        <f t="shared" si="14"/>
        <v xml:space="preserve">          </v>
      </c>
      <c r="G107" s="48"/>
      <c r="H107" s="48"/>
      <c r="I107" s="48"/>
      <c r="J107" s="48"/>
      <c r="L107"/>
      <c r="M107"/>
    </row>
    <row r="108" spans="5:13" s="46" customFormat="1" x14ac:dyDescent="0.25">
      <c r="E108" s="48"/>
      <c r="F108" s="48" t="str">
        <f t="shared" si="14"/>
        <v xml:space="preserve">          </v>
      </c>
      <c r="G108" s="48"/>
      <c r="H108" s="48"/>
      <c r="I108" s="48"/>
      <c r="J108" s="48"/>
      <c r="L108"/>
      <c r="M108"/>
    </row>
    <row r="109" spans="5:13" s="46" customFormat="1" x14ac:dyDescent="0.25">
      <c r="E109" s="48"/>
      <c r="F109" s="48" t="str">
        <f t="shared" si="14"/>
        <v xml:space="preserve">          </v>
      </c>
      <c r="G109" s="48"/>
      <c r="H109" s="48"/>
      <c r="I109" s="48"/>
      <c r="J109" s="48"/>
      <c r="L109"/>
      <c r="M109"/>
    </row>
    <row r="110" spans="5:13" s="46" customFormat="1" x14ac:dyDescent="0.25">
      <c r="E110" s="48"/>
      <c r="F110" s="48" t="str">
        <f t="shared" si="14"/>
        <v xml:space="preserve">          </v>
      </c>
      <c r="G110" s="48"/>
      <c r="H110" s="48"/>
      <c r="I110" s="48"/>
      <c r="J110" s="48"/>
      <c r="L110"/>
      <c r="M110"/>
    </row>
    <row r="111" spans="5:13" s="46" customFormat="1" x14ac:dyDescent="0.25">
      <c r="E111" s="48"/>
      <c r="F111" s="48" t="str">
        <f t="shared" si="14"/>
        <v xml:space="preserve">          </v>
      </c>
      <c r="G111" s="48"/>
      <c r="H111" s="48"/>
      <c r="I111" s="48"/>
      <c r="J111" s="48"/>
      <c r="L111"/>
      <c r="M111"/>
    </row>
    <row r="112" spans="5:13" s="46" customFormat="1" x14ac:dyDescent="0.25">
      <c r="E112" s="48"/>
      <c r="F112" s="48" t="str">
        <f t="shared" si="14"/>
        <v xml:space="preserve">          </v>
      </c>
      <c r="G112" s="48"/>
      <c r="H112" s="48"/>
      <c r="I112" s="48"/>
      <c r="J112" s="48"/>
      <c r="L112"/>
      <c r="M112"/>
    </row>
    <row r="113" spans="5:13" s="46" customFormat="1" x14ac:dyDescent="0.25">
      <c r="E113" s="48"/>
      <c r="F113" s="48" t="str">
        <f t="shared" si="14"/>
        <v xml:space="preserve">          </v>
      </c>
      <c r="G113" s="48"/>
      <c r="H113" s="48"/>
      <c r="I113" s="48"/>
      <c r="J113" s="48"/>
      <c r="L113"/>
      <c r="M113"/>
    </row>
    <row r="114" spans="5:13" s="46" customFormat="1" x14ac:dyDescent="0.25">
      <c r="E114" s="48"/>
      <c r="F114" s="48" t="str">
        <f t="shared" si="14"/>
        <v xml:space="preserve">          </v>
      </c>
      <c r="G114" s="48"/>
      <c r="H114" s="48"/>
      <c r="I114" s="48"/>
      <c r="J114" s="48"/>
      <c r="L114"/>
      <c r="M114"/>
    </row>
    <row r="115" spans="5:13" s="46" customFormat="1" x14ac:dyDescent="0.25">
      <c r="E115" s="48"/>
      <c r="F115" s="48" t="str">
        <f t="shared" si="14"/>
        <v xml:space="preserve">          </v>
      </c>
      <c r="G115" s="48"/>
      <c r="H115" s="48"/>
      <c r="I115" s="48"/>
      <c r="J115" s="48"/>
      <c r="L115"/>
      <c r="M115"/>
    </row>
    <row r="116" spans="5:13" s="46" customFormat="1" x14ac:dyDescent="0.25">
      <c r="E116" s="48"/>
      <c r="F116" s="48" t="str">
        <f t="shared" si="14"/>
        <v xml:space="preserve">          </v>
      </c>
      <c r="G116" s="48"/>
      <c r="H116" s="48"/>
      <c r="I116" s="48"/>
      <c r="J116" s="48"/>
      <c r="L116"/>
      <c r="M116"/>
    </row>
    <row r="117" spans="5:13" s="46" customFormat="1" x14ac:dyDescent="0.25">
      <c r="E117" s="48"/>
      <c r="F117" s="48" t="str">
        <f t="shared" si="14"/>
        <v xml:space="preserve">          </v>
      </c>
      <c r="G117" s="48"/>
      <c r="H117" s="48"/>
      <c r="I117" s="48"/>
      <c r="J117" s="48"/>
      <c r="L117"/>
      <c r="M117"/>
    </row>
    <row r="118" spans="5:13" s="46" customFormat="1" x14ac:dyDescent="0.25">
      <c r="E118" s="48"/>
      <c r="F118" s="48" t="str">
        <f t="shared" si="14"/>
        <v xml:space="preserve">          </v>
      </c>
      <c r="G118" s="48"/>
      <c r="H118" s="48"/>
      <c r="I118" s="48"/>
      <c r="J118" s="48"/>
      <c r="L118"/>
      <c r="M118"/>
    </row>
    <row r="119" spans="5:13" s="46" customFormat="1" x14ac:dyDescent="0.25">
      <c r="E119" s="48"/>
      <c r="F119" s="48" t="str">
        <f t="shared" si="14"/>
        <v xml:space="preserve">          </v>
      </c>
      <c r="G119" s="48"/>
      <c r="H119" s="48"/>
      <c r="I119" s="48"/>
      <c r="J119" s="48"/>
      <c r="L119"/>
      <c r="M119"/>
    </row>
    <row r="120" spans="5:13" s="46" customFormat="1" x14ac:dyDescent="0.25">
      <c r="E120" s="48"/>
      <c r="F120" s="48" t="str">
        <f t="shared" si="14"/>
        <v xml:space="preserve">          </v>
      </c>
      <c r="G120" s="48"/>
      <c r="H120" s="48"/>
      <c r="I120" s="48"/>
      <c r="J120" s="48"/>
      <c r="L120"/>
      <c r="M120"/>
    </row>
    <row r="121" spans="5:13" s="46" customFormat="1" x14ac:dyDescent="0.25">
      <c r="E121" s="48"/>
      <c r="F121" s="48" t="str">
        <f t="shared" si="14"/>
        <v xml:space="preserve">          </v>
      </c>
      <c r="G121" s="48"/>
      <c r="H121" s="48"/>
      <c r="I121" s="48"/>
      <c r="J121" s="48"/>
      <c r="L121"/>
      <c r="M121"/>
    </row>
    <row r="122" spans="5:13" s="46" customFormat="1" x14ac:dyDescent="0.25">
      <c r="E122" s="48"/>
      <c r="F122" s="48" t="str">
        <f t="shared" si="14"/>
        <v xml:space="preserve">          </v>
      </c>
      <c r="G122" s="48"/>
      <c r="H122" s="48"/>
      <c r="I122" s="48"/>
      <c r="J122" s="48"/>
      <c r="L122"/>
      <c r="M122"/>
    </row>
    <row r="123" spans="5:13" s="46" customFormat="1" x14ac:dyDescent="0.25">
      <c r="E123" s="48"/>
      <c r="F123" s="48" t="str">
        <f t="shared" si="14"/>
        <v xml:space="preserve">          </v>
      </c>
      <c r="G123" s="48"/>
      <c r="H123" s="48"/>
      <c r="I123" s="48"/>
      <c r="J123" s="48"/>
      <c r="L123"/>
      <c r="M123"/>
    </row>
    <row r="124" spans="5:13" s="46" customFormat="1" x14ac:dyDescent="0.25">
      <c r="E124" s="48"/>
      <c r="F124" s="48" t="str">
        <f t="shared" si="14"/>
        <v xml:space="preserve">          </v>
      </c>
      <c r="G124" s="48"/>
      <c r="H124" s="48"/>
      <c r="I124" s="48"/>
      <c r="J124" s="48"/>
      <c r="L124"/>
      <c r="M124"/>
    </row>
    <row r="125" spans="5:13" s="46" customFormat="1" x14ac:dyDescent="0.25">
      <c r="E125" s="48"/>
      <c r="F125" s="48" t="str">
        <f t="shared" si="14"/>
        <v xml:space="preserve">          </v>
      </c>
      <c r="G125" s="48"/>
      <c r="H125" s="48"/>
      <c r="I125" s="48"/>
      <c r="J125" s="48"/>
      <c r="L125"/>
      <c r="M125"/>
    </row>
    <row r="126" spans="5:13" s="46" customFormat="1" x14ac:dyDescent="0.25">
      <c r="E126" s="48"/>
      <c r="F126" s="48" t="str">
        <f t="shared" si="14"/>
        <v xml:space="preserve">          </v>
      </c>
      <c r="G126" s="48"/>
      <c r="H126" s="48"/>
      <c r="I126" s="48"/>
      <c r="J126" s="48"/>
      <c r="L126"/>
      <c r="M126"/>
    </row>
    <row r="127" spans="5:13" s="46" customFormat="1" x14ac:dyDescent="0.25">
      <c r="E127" s="48"/>
      <c r="F127" s="48" t="str">
        <f t="shared" si="14"/>
        <v xml:space="preserve">          </v>
      </c>
      <c r="G127" s="48"/>
      <c r="H127" s="48"/>
      <c r="I127" s="48"/>
      <c r="J127" s="48"/>
      <c r="L127"/>
      <c r="M127"/>
    </row>
    <row r="128" spans="5:13" s="46" customFormat="1" x14ac:dyDescent="0.25">
      <c r="E128" s="48"/>
      <c r="F128" s="48" t="str">
        <f t="shared" si="14"/>
        <v xml:space="preserve">          </v>
      </c>
      <c r="G128" s="48"/>
      <c r="H128" s="48"/>
      <c r="I128" s="48"/>
      <c r="J128" s="48"/>
      <c r="L128"/>
      <c r="M128"/>
    </row>
    <row r="129" spans="5:13" s="46" customFormat="1" x14ac:dyDescent="0.25">
      <c r="E129" s="48"/>
      <c r="F129" s="48" t="str">
        <f t="shared" si="14"/>
        <v xml:space="preserve">          </v>
      </c>
      <c r="G129" s="48"/>
      <c r="H129" s="48"/>
      <c r="I129" s="48"/>
      <c r="J129" s="48"/>
      <c r="L129"/>
      <c r="M129"/>
    </row>
    <row r="130" spans="5:13" s="46" customFormat="1" x14ac:dyDescent="0.25">
      <c r="E130" s="48"/>
      <c r="F130" s="48" t="str">
        <f t="shared" si="14"/>
        <v xml:space="preserve">          </v>
      </c>
      <c r="G130" s="48"/>
      <c r="H130" s="48"/>
      <c r="I130" s="48"/>
      <c r="J130" s="48"/>
      <c r="L130"/>
      <c r="M130"/>
    </row>
    <row r="131" spans="5:13" s="46" customFormat="1" x14ac:dyDescent="0.25">
      <c r="E131" s="48"/>
      <c r="F131" s="48" t="str">
        <f t="shared" si="14"/>
        <v xml:space="preserve">          </v>
      </c>
      <c r="G131" s="48"/>
      <c r="H131" s="48"/>
      <c r="I131" s="48"/>
      <c r="J131" s="48"/>
      <c r="L131"/>
      <c r="M131"/>
    </row>
    <row r="132" spans="5:13" s="46" customFormat="1" x14ac:dyDescent="0.25">
      <c r="E132" s="48"/>
      <c r="F132" s="48" t="str">
        <f t="shared" si="14"/>
        <v xml:space="preserve">          </v>
      </c>
      <c r="G132" s="48"/>
      <c r="H132" s="48"/>
      <c r="I132" s="48"/>
      <c r="J132" s="48"/>
      <c r="L132"/>
      <c r="M132"/>
    </row>
    <row r="133" spans="5:13" s="46" customFormat="1" x14ac:dyDescent="0.25">
      <c r="E133" s="48"/>
      <c r="F133" s="48" t="str">
        <f t="shared" si="14"/>
        <v xml:space="preserve">          </v>
      </c>
      <c r="G133" s="48"/>
      <c r="H133" s="48"/>
      <c r="I133" s="48"/>
      <c r="J133" s="48"/>
      <c r="L133"/>
      <c r="M133"/>
    </row>
    <row r="134" spans="5:13" s="46" customFormat="1" x14ac:dyDescent="0.25">
      <c r="E134" s="48"/>
      <c r="F134" s="48" t="str">
        <f t="shared" si="14"/>
        <v xml:space="preserve">          </v>
      </c>
      <c r="G134" s="48"/>
      <c r="H134" s="48"/>
      <c r="I134" s="48"/>
      <c r="J134" s="48"/>
      <c r="L134"/>
      <c r="M134"/>
    </row>
    <row r="135" spans="5:13" s="46" customFormat="1" x14ac:dyDescent="0.25">
      <c r="E135" s="48"/>
      <c r="F135" s="48" t="str">
        <f t="shared" si="14"/>
        <v xml:space="preserve">          </v>
      </c>
      <c r="G135" s="48"/>
      <c r="H135" s="48"/>
      <c r="I135" s="48"/>
      <c r="J135" s="48"/>
      <c r="L135"/>
      <c r="M135"/>
    </row>
    <row r="136" spans="5:13" s="46" customFormat="1" x14ac:dyDescent="0.25">
      <c r="E136" s="48"/>
      <c r="F136" s="48" t="str">
        <f t="shared" si="14"/>
        <v xml:space="preserve">          </v>
      </c>
      <c r="G136" s="48"/>
      <c r="H136" s="48"/>
      <c r="I136" s="48"/>
      <c r="J136" s="48"/>
      <c r="L136"/>
      <c r="M136"/>
    </row>
    <row r="137" spans="5:13" s="46" customFormat="1" x14ac:dyDescent="0.25">
      <c r="E137" s="48"/>
      <c r="F137" s="48" t="str">
        <f t="shared" si="14"/>
        <v xml:space="preserve">          </v>
      </c>
      <c r="G137" s="48"/>
      <c r="H137" s="48"/>
      <c r="I137" s="48"/>
      <c r="J137" s="48"/>
      <c r="L137"/>
      <c r="M137"/>
    </row>
    <row r="138" spans="5:13" s="46" customFormat="1" x14ac:dyDescent="0.25">
      <c r="E138" s="48"/>
      <c r="F138" s="48" t="str">
        <f t="shared" si="14"/>
        <v xml:space="preserve">          </v>
      </c>
      <c r="G138" s="48"/>
      <c r="H138" s="48"/>
      <c r="I138" s="48"/>
      <c r="J138" s="48"/>
      <c r="L138"/>
      <c r="M138"/>
    </row>
    <row r="139" spans="5:13" s="46" customFormat="1" x14ac:dyDescent="0.25">
      <c r="E139" s="48"/>
      <c r="F139" s="48" t="str">
        <f t="shared" si="14"/>
        <v xml:space="preserve">          </v>
      </c>
      <c r="G139" s="48"/>
      <c r="H139" s="48"/>
      <c r="I139" s="48"/>
      <c r="J139" s="48"/>
      <c r="L139"/>
      <c r="M139"/>
    </row>
    <row r="140" spans="5:13" s="46" customFormat="1" x14ac:dyDescent="0.25">
      <c r="E140" s="48"/>
      <c r="F140" s="48" t="str">
        <f t="shared" si="14"/>
        <v xml:space="preserve">          </v>
      </c>
      <c r="G140" s="48"/>
      <c r="H140" s="48"/>
      <c r="I140" s="48"/>
      <c r="J140" s="48"/>
      <c r="L140"/>
      <c r="M140"/>
    </row>
    <row r="141" spans="5:13" s="46" customFormat="1" x14ac:dyDescent="0.25">
      <c r="E141" s="48"/>
      <c r="F141" s="48" t="str">
        <f t="shared" si="14"/>
        <v xml:space="preserve">          </v>
      </c>
      <c r="G141" s="48"/>
      <c r="H141" s="48"/>
      <c r="I141" s="48"/>
      <c r="J141" s="48"/>
      <c r="L141"/>
      <c r="M141"/>
    </row>
    <row r="142" spans="5:13" s="46" customFormat="1" x14ac:dyDescent="0.25">
      <c r="E142" s="48"/>
      <c r="F142" s="48" t="str">
        <f t="shared" si="14"/>
        <v xml:space="preserve">          </v>
      </c>
      <c r="G142" s="48"/>
      <c r="H142" s="48"/>
      <c r="I142" s="48"/>
      <c r="J142" s="48"/>
      <c r="L142"/>
      <c r="M142"/>
    </row>
    <row r="143" spans="5:13" s="46" customFormat="1" x14ac:dyDescent="0.25">
      <c r="E143" s="48"/>
      <c r="F143" s="48" t="str">
        <f t="shared" si="14"/>
        <v xml:space="preserve">          </v>
      </c>
      <c r="G143" s="48"/>
      <c r="H143" s="48"/>
      <c r="I143" s="48"/>
      <c r="J143" s="48"/>
      <c r="L143"/>
      <c r="M143"/>
    </row>
    <row r="144" spans="5:13" s="46" customFormat="1" x14ac:dyDescent="0.25">
      <c r="E144" s="48"/>
      <c r="F144" s="48" t="str">
        <f t="shared" si="14"/>
        <v xml:space="preserve">          </v>
      </c>
      <c r="G144" s="48"/>
      <c r="H144" s="48"/>
      <c r="I144" s="48"/>
      <c r="J144" s="48"/>
      <c r="L144"/>
      <c r="M144"/>
    </row>
    <row r="145" spans="5:13" s="46" customFormat="1" x14ac:dyDescent="0.25">
      <c r="E145" s="48"/>
      <c r="F145" s="48" t="str">
        <f t="shared" si="14"/>
        <v xml:space="preserve">          </v>
      </c>
      <c r="G145" s="48"/>
      <c r="H145" s="48"/>
      <c r="I145" s="48"/>
      <c r="J145" s="48"/>
      <c r="L145"/>
      <c r="M145"/>
    </row>
    <row r="146" spans="5:13" s="46" customFormat="1" x14ac:dyDescent="0.25">
      <c r="E146" s="48"/>
      <c r="F146" s="48" t="str">
        <f t="shared" si="14"/>
        <v xml:space="preserve">          </v>
      </c>
      <c r="G146" s="48"/>
      <c r="H146" s="48"/>
      <c r="I146" s="48"/>
      <c r="J146" s="48"/>
      <c r="L146"/>
      <c r="M146"/>
    </row>
    <row r="147" spans="5:13" s="46" customFormat="1" x14ac:dyDescent="0.25">
      <c r="E147" s="48"/>
      <c r="F147" s="48" t="str">
        <f t="shared" si="14"/>
        <v xml:space="preserve">          </v>
      </c>
      <c r="G147" s="48"/>
      <c r="H147" s="48"/>
      <c r="I147" s="48"/>
      <c r="J147" s="48"/>
      <c r="L147"/>
      <c r="M147"/>
    </row>
    <row r="148" spans="5:13" s="46" customFormat="1" x14ac:dyDescent="0.25">
      <c r="E148" s="48"/>
      <c r="F148" s="48" t="str">
        <f t="shared" si="14"/>
        <v xml:space="preserve">          </v>
      </c>
      <c r="G148" s="48"/>
      <c r="H148" s="48"/>
      <c r="I148" s="48"/>
      <c r="J148" s="48"/>
      <c r="L148"/>
      <c r="M148"/>
    </row>
    <row r="149" spans="5:13" s="46" customFormat="1" x14ac:dyDescent="0.25">
      <c r="E149" s="48"/>
      <c r="F149" s="48" t="str">
        <f t="shared" si="14"/>
        <v xml:space="preserve">          </v>
      </c>
      <c r="G149" s="48"/>
      <c r="H149" s="48"/>
      <c r="I149" s="48"/>
      <c r="J149" s="48"/>
      <c r="L149"/>
      <c r="M149"/>
    </row>
    <row r="150" spans="5:13" s="46" customFormat="1" x14ac:dyDescent="0.25">
      <c r="E150" s="48"/>
      <c r="F150" s="48" t="str">
        <f t="shared" si="14"/>
        <v xml:space="preserve">          </v>
      </c>
      <c r="G150" s="48"/>
      <c r="H150" s="48"/>
      <c r="I150" s="48"/>
      <c r="J150" s="48"/>
      <c r="L150"/>
      <c r="M150"/>
    </row>
    <row r="151" spans="5:13" s="46" customFormat="1" x14ac:dyDescent="0.25">
      <c r="E151" s="48"/>
      <c r="F151" s="48" t="str">
        <f t="shared" si="14"/>
        <v xml:space="preserve">          </v>
      </c>
      <c r="G151" s="48"/>
      <c r="H151" s="48"/>
      <c r="I151" s="48"/>
      <c r="J151" s="48"/>
      <c r="L151"/>
      <c r="M151"/>
    </row>
    <row r="152" spans="5:13" s="46" customFormat="1" x14ac:dyDescent="0.25">
      <c r="E152" s="48"/>
      <c r="F152" s="48" t="str">
        <f t="shared" si="14"/>
        <v xml:space="preserve">          </v>
      </c>
      <c r="G152" s="48"/>
      <c r="H152" s="48"/>
      <c r="I152" s="48"/>
      <c r="J152" s="48"/>
      <c r="L152"/>
      <c r="M152"/>
    </row>
    <row r="153" spans="5:13" s="46" customFormat="1" x14ac:dyDescent="0.25">
      <c r="E153" s="48"/>
      <c r="F153" s="48" t="str">
        <f t="shared" si="14"/>
        <v xml:space="preserve">          </v>
      </c>
      <c r="G153" s="48"/>
      <c r="H153" s="48"/>
      <c r="I153" s="48"/>
      <c r="J153" s="48"/>
      <c r="L153"/>
      <c r="M153"/>
    </row>
    <row r="154" spans="5:13" s="46" customFormat="1" x14ac:dyDescent="0.25">
      <c r="E154" s="48"/>
      <c r="F154" s="48" t="str">
        <f t="shared" si="14"/>
        <v xml:space="preserve">          </v>
      </c>
      <c r="G154" s="48"/>
      <c r="H154" s="48"/>
      <c r="I154" s="48"/>
      <c r="J154" s="48"/>
      <c r="L154"/>
      <c r="M154"/>
    </row>
    <row r="155" spans="5:13" s="46" customFormat="1" x14ac:dyDescent="0.25">
      <c r="E155" s="48"/>
      <c r="F155" s="48" t="str">
        <f t="shared" si="14"/>
        <v xml:space="preserve">          </v>
      </c>
      <c r="G155" s="48"/>
      <c r="H155" s="48"/>
      <c r="I155" s="48"/>
      <c r="J155" s="48"/>
      <c r="L155"/>
      <c r="M155"/>
    </row>
    <row r="156" spans="5:13" s="46" customFormat="1" x14ac:dyDescent="0.25">
      <c r="E156" s="48"/>
      <c r="F156" s="48" t="str">
        <f t="shared" si="14"/>
        <v xml:space="preserve">          </v>
      </c>
      <c r="G156" s="48"/>
      <c r="H156" s="48"/>
      <c r="I156" s="48"/>
      <c r="J156" s="48"/>
      <c r="L156"/>
      <c r="M156"/>
    </row>
    <row r="157" spans="5:13" s="46" customFormat="1" x14ac:dyDescent="0.25">
      <c r="E157" s="48"/>
      <c r="F157" s="48" t="str">
        <f t="shared" si="14"/>
        <v xml:space="preserve">          </v>
      </c>
      <c r="G157" s="48"/>
      <c r="H157" s="48"/>
      <c r="I157" s="48"/>
      <c r="J157" s="48"/>
      <c r="L157"/>
      <c r="M157"/>
    </row>
    <row r="158" spans="5:13" s="46" customFormat="1" x14ac:dyDescent="0.25">
      <c r="E158" s="48"/>
      <c r="F158" s="48" t="str">
        <f t="shared" si="14"/>
        <v xml:space="preserve">          </v>
      </c>
      <c r="G158" s="48"/>
      <c r="H158" s="48"/>
      <c r="I158" s="48"/>
      <c r="J158" s="48"/>
      <c r="L158"/>
      <c r="M158"/>
    </row>
    <row r="159" spans="5:13" s="46" customFormat="1" x14ac:dyDescent="0.25">
      <c r="E159" s="48"/>
      <c r="F159" s="48" t="str">
        <f t="shared" si="14"/>
        <v xml:space="preserve">          </v>
      </c>
      <c r="G159" s="48"/>
      <c r="H159" s="48"/>
      <c r="I159" s="48"/>
      <c r="J159" s="48"/>
      <c r="L159"/>
      <c r="M159"/>
    </row>
    <row r="160" spans="5:13" s="46" customFormat="1" x14ac:dyDescent="0.25">
      <c r="E160" s="48"/>
      <c r="F160" s="48" t="str">
        <f t="shared" si="14"/>
        <v xml:space="preserve">          </v>
      </c>
      <c r="G160" s="48"/>
      <c r="H160" s="48"/>
      <c r="I160" s="48"/>
      <c r="J160" s="48"/>
      <c r="L160"/>
      <c r="M160"/>
    </row>
    <row r="161" spans="5:13" s="46" customFormat="1" x14ac:dyDescent="0.25">
      <c r="E161" s="48"/>
      <c r="F161" s="48" t="str">
        <f t="shared" si="14"/>
        <v xml:space="preserve">          </v>
      </c>
      <c r="G161" s="48"/>
      <c r="H161" s="48"/>
      <c r="I161" s="48"/>
      <c r="J161" s="48"/>
      <c r="L161"/>
      <c r="M161"/>
    </row>
    <row r="162" spans="5:13" s="46" customFormat="1" x14ac:dyDescent="0.25">
      <c r="E162" s="48"/>
      <c r="F162" s="48" t="str">
        <f t="shared" si="14"/>
        <v xml:space="preserve">          </v>
      </c>
      <c r="G162" s="48"/>
      <c r="H162" s="48"/>
      <c r="I162" s="48"/>
      <c r="J162" s="48"/>
      <c r="L162"/>
      <c r="M162"/>
    </row>
    <row r="163" spans="5:13" s="46" customFormat="1" x14ac:dyDescent="0.25">
      <c r="E163" s="48"/>
      <c r="F163" s="48" t="str">
        <f t="shared" ref="F163:F183" si="15">A164&amp;"          "&amp;B164</f>
        <v xml:space="preserve">          </v>
      </c>
      <c r="G163" s="48"/>
      <c r="H163" s="48"/>
      <c r="I163" s="48"/>
      <c r="J163" s="48"/>
      <c r="L163"/>
      <c r="M163"/>
    </row>
    <row r="164" spans="5:13" s="46" customFormat="1" x14ac:dyDescent="0.25">
      <c r="E164" s="48"/>
      <c r="F164" s="48" t="str">
        <f t="shared" si="15"/>
        <v xml:space="preserve">          </v>
      </c>
      <c r="G164" s="48"/>
      <c r="H164" s="48"/>
      <c r="I164" s="48"/>
      <c r="J164" s="48"/>
      <c r="L164"/>
      <c r="M164"/>
    </row>
    <row r="165" spans="5:13" s="46" customFormat="1" x14ac:dyDescent="0.25">
      <c r="E165" s="48"/>
      <c r="F165" s="48" t="str">
        <f t="shared" si="15"/>
        <v xml:space="preserve">          </v>
      </c>
      <c r="G165" s="48"/>
      <c r="H165" s="48"/>
      <c r="I165" s="48"/>
      <c r="J165" s="48"/>
      <c r="L165"/>
      <c r="M165"/>
    </row>
    <row r="166" spans="5:13" s="46" customFormat="1" x14ac:dyDescent="0.25">
      <c r="E166" s="48"/>
      <c r="F166" s="48" t="str">
        <f t="shared" si="15"/>
        <v xml:space="preserve">          </v>
      </c>
      <c r="G166" s="48"/>
      <c r="H166" s="48"/>
      <c r="I166" s="48"/>
      <c r="J166" s="48"/>
      <c r="L166"/>
      <c r="M166"/>
    </row>
    <row r="167" spans="5:13" s="46" customFormat="1" x14ac:dyDescent="0.25">
      <c r="E167" s="48"/>
      <c r="F167" s="48" t="str">
        <f t="shared" si="15"/>
        <v xml:space="preserve">          </v>
      </c>
      <c r="G167" s="48"/>
      <c r="H167" s="48"/>
      <c r="I167" s="48"/>
      <c r="J167" s="48"/>
      <c r="L167"/>
      <c r="M167"/>
    </row>
    <row r="168" spans="5:13" s="46" customFormat="1" x14ac:dyDescent="0.25">
      <c r="E168" s="48"/>
      <c r="F168" s="48" t="str">
        <f t="shared" si="15"/>
        <v xml:space="preserve">          </v>
      </c>
      <c r="G168" s="48"/>
      <c r="H168" s="48"/>
      <c r="I168" s="48"/>
      <c r="J168" s="48"/>
      <c r="L168"/>
      <c r="M168"/>
    </row>
    <row r="169" spans="5:13" s="46" customFormat="1" x14ac:dyDescent="0.25">
      <c r="E169" s="48"/>
      <c r="F169" s="48" t="str">
        <f t="shared" si="15"/>
        <v xml:space="preserve">          </v>
      </c>
      <c r="G169" s="48"/>
      <c r="H169" s="48"/>
      <c r="I169" s="48"/>
      <c r="J169" s="48"/>
      <c r="L169"/>
      <c r="M169"/>
    </row>
    <row r="170" spans="5:13" s="46" customFormat="1" x14ac:dyDescent="0.25">
      <c r="E170" s="48"/>
      <c r="F170" s="48" t="str">
        <f t="shared" si="15"/>
        <v xml:space="preserve">          </v>
      </c>
      <c r="G170" s="48"/>
      <c r="H170" s="48"/>
      <c r="I170" s="48"/>
      <c r="J170" s="48"/>
      <c r="L170"/>
      <c r="M170"/>
    </row>
    <row r="171" spans="5:13" s="46" customFormat="1" x14ac:dyDescent="0.25">
      <c r="E171" s="48"/>
      <c r="F171" s="48" t="str">
        <f t="shared" si="15"/>
        <v xml:space="preserve">          </v>
      </c>
      <c r="G171" s="48"/>
      <c r="H171" s="48"/>
      <c r="I171" s="48"/>
      <c r="J171" s="48"/>
      <c r="L171"/>
      <c r="M171"/>
    </row>
    <row r="172" spans="5:13" s="46" customFormat="1" x14ac:dyDescent="0.25">
      <c r="E172" s="48"/>
      <c r="F172" s="48" t="str">
        <f t="shared" si="15"/>
        <v xml:space="preserve">          </v>
      </c>
      <c r="G172" s="48"/>
      <c r="H172" s="48"/>
      <c r="I172" s="48"/>
      <c r="J172" s="48"/>
      <c r="L172"/>
      <c r="M172"/>
    </row>
    <row r="173" spans="5:13" s="46" customFormat="1" x14ac:dyDescent="0.25">
      <c r="E173" s="48"/>
      <c r="F173" s="48" t="str">
        <f t="shared" si="15"/>
        <v xml:space="preserve">          </v>
      </c>
      <c r="G173" s="48"/>
      <c r="H173" s="48"/>
      <c r="I173" s="48"/>
      <c r="J173" s="48"/>
      <c r="L173"/>
      <c r="M173"/>
    </row>
    <row r="174" spans="5:13" s="46" customFormat="1" x14ac:dyDescent="0.25">
      <c r="E174" s="48"/>
      <c r="F174" s="48" t="str">
        <f t="shared" si="15"/>
        <v xml:space="preserve">          </v>
      </c>
      <c r="G174" s="48"/>
      <c r="H174" s="48"/>
      <c r="I174" s="48"/>
      <c r="J174" s="48"/>
      <c r="K174" s="48"/>
      <c r="L174"/>
      <c r="M174"/>
    </row>
    <row r="175" spans="5:13" s="46" customFormat="1" x14ac:dyDescent="0.25">
      <c r="E175" s="48"/>
      <c r="F175" s="48" t="str">
        <f t="shared" si="15"/>
        <v xml:space="preserve">          </v>
      </c>
      <c r="G175" s="48"/>
      <c r="H175" s="48"/>
      <c r="I175" s="48"/>
      <c r="J175" s="48"/>
      <c r="K175" s="48"/>
      <c r="L175"/>
      <c r="M175"/>
    </row>
    <row r="176" spans="5:13" s="46" customFormat="1" x14ac:dyDescent="0.25">
      <c r="E176" s="48"/>
      <c r="F176" s="48" t="str">
        <f t="shared" si="15"/>
        <v xml:space="preserve">          </v>
      </c>
      <c r="G176" s="48"/>
      <c r="H176" s="48"/>
      <c r="I176" s="48"/>
      <c r="J176" s="48"/>
      <c r="K176" s="48"/>
      <c r="L176"/>
      <c r="M176"/>
    </row>
    <row r="177" spans="5:13" s="46" customFormat="1" x14ac:dyDescent="0.25">
      <c r="E177" s="48"/>
      <c r="F177" s="48" t="str">
        <f t="shared" si="15"/>
        <v xml:space="preserve">          </v>
      </c>
      <c r="G177" s="48"/>
      <c r="H177" s="48"/>
      <c r="I177" s="48"/>
      <c r="J177" s="48"/>
      <c r="K177" s="48"/>
      <c r="L177"/>
      <c r="M177"/>
    </row>
    <row r="178" spans="5:13" s="46" customFormat="1" x14ac:dyDescent="0.25">
      <c r="E178" s="48"/>
      <c r="F178" s="48" t="str">
        <f t="shared" si="15"/>
        <v xml:space="preserve">          </v>
      </c>
      <c r="G178" s="48"/>
      <c r="H178" s="48"/>
      <c r="I178" s="48"/>
      <c r="J178" s="48"/>
      <c r="K178" s="48"/>
      <c r="L178"/>
      <c r="M178"/>
    </row>
    <row r="179" spans="5:13" s="46" customFormat="1" x14ac:dyDescent="0.25">
      <c r="E179" s="48"/>
      <c r="F179" s="48" t="str">
        <f t="shared" si="15"/>
        <v xml:space="preserve">          </v>
      </c>
      <c r="G179" s="48"/>
      <c r="H179" s="48"/>
      <c r="I179" s="48"/>
      <c r="J179" s="48"/>
      <c r="K179" s="48"/>
      <c r="L179"/>
      <c r="M179"/>
    </row>
    <row r="180" spans="5:13" s="46" customFormat="1" x14ac:dyDescent="0.25">
      <c r="E180" s="48"/>
      <c r="F180" s="48" t="str">
        <f t="shared" si="15"/>
        <v xml:space="preserve">          </v>
      </c>
      <c r="G180" s="48"/>
      <c r="H180" s="48"/>
      <c r="I180" s="48"/>
      <c r="J180" s="48"/>
      <c r="K180" s="48"/>
      <c r="L180"/>
      <c r="M180"/>
    </row>
    <row r="181" spans="5:13" s="46" customFormat="1" x14ac:dyDescent="0.25">
      <c r="E181" s="48"/>
      <c r="F181" s="48" t="str">
        <f t="shared" si="15"/>
        <v xml:space="preserve">          </v>
      </c>
      <c r="G181" s="48"/>
      <c r="H181" s="48"/>
      <c r="I181" s="48"/>
      <c r="J181" s="48"/>
      <c r="K181" s="48"/>
      <c r="L181"/>
      <c r="M181"/>
    </row>
    <row r="182" spans="5:13" s="46" customFormat="1" x14ac:dyDescent="0.25">
      <c r="E182" s="48"/>
      <c r="F182" s="48" t="str">
        <f t="shared" si="15"/>
        <v xml:space="preserve">          </v>
      </c>
      <c r="G182" s="48"/>
      <c r="H182" s="48"/>
      <c r="I182" s="48"/>
      <c r="J182" s="48"/>
      <c r="K182" s="48"/>
      <c r="L182"/>
      <c r="M182"/>
    </row>
    <row r="183" spans="5:13" s="46" customFormat="1" x14ac:dyDescent="0.25">
      <c r="E183" s="48"/>
      <c r="F183" s="48" t="str">
        <f t="shared" si="15"/>
        <v xml:space="preserve">          </v>
      </c>
      <c r="G183" s="48"/>
      <c r="H183" s="48"/>
      <c r="I183" s="48"/>
      <c r="J183" s="48"/>
      <c r="K183" s="48"/>
      <c r="L183"/>
      <c r="M183"/>
    </row>
    <row r="184" spans="5:13" s="46" customFormat="1" x14ac:dyDescent="0.25">
      <c r="E184" s="48"/>
      <c r="F184" s="48"/>
      <c r="G184" s="48"/>
      <c r="H184" s="48"/>
      <c r="I184" s="48"/>
      <c r="J184" s="48"/>
      <c r="K184" s="48"/>
      <c r="L184"/>
      <c r="M184"/>
    </row>
    <row r="185" spans="5:13" s="46" customFormat="1" x14ac:dyDescent="0.25">
      <c r="E185" s="48"/>
      <c r="F185" s="48"/>
      <c r="G185" s="48"/>
      <c r="H185" s="48"/>
      <c r="I185" s="48"/>
      <c r="J185" s="48"/>
      <c r="K185" s="48"/>
      <c r="L185"/>
      <c r="M185"/>
    </row>
    <row r="186" spans="5:13" s="46" customFormat="1" x14ac:dyDescent="0.25">
      <c r="E186" s="48"/>
      <c r="F186" s="48"/>
      <c r="G186" s="48"/>
      <c r="H186" s="48"/>
      <c r="I186" s="48"/>
      <c r="J186" s="48"/>
      <c r="K186" s="48"/>
      <c r="L186"/>
      <c r="M186"/>
    </row>
    <row r="187" spans="5:13" s="46" customFormat="1" x14ac:dyDescent="0.25">
      <c r="E187" s="48"/>
      <c r="F187" s="48"/>
      <c r="G187" s="48"/>
      <c r="H187" s="48"/>
      <c r="I187" s="48"/>
      <c r="J187" s="48"/>
      <c r="K187" s="48"/>
      <c r="L187"/>
      <c r="M187"/>
    </row>
    <row r="188" spans="5:13" s="46" customFormat="1" x14ac:dyDescent="0.25">
      <c r="E188" s="48"/>
      <c r="F188" s="48"/>
      <c r="G188" s="48"/>
      <c r="H188" s="48"/>
      <c r="I188" s="48"/>
      <c r="J188" s="48"/>
      <c r="K188" s="48"/>
      <c r="L188"/>
      <c r="M188"/>
    </row>
    <row r="189" spans="5:13" s="46" customFormat="1" x14ac:dyDescent="0.25">
      <c r="E189" s="48"/>
      <c r="F189" s="48"/>
      <c r="G189" s="48"/>
      <c r="H189" s="48"/>
      <c r="I189" s="48"/>
      <c r="J189" s="48"/>
      <c r="K189" s="48"/>
      <c r="L189"/>
      <c r="M189"/>
    </row>
    <row r="190" spans="5:13" s="46" customFormat="1" x14ac:dyDescent="0.25">
      <c r="E190" s="48"/>
      <c r="F190" s="48"/>
      <c r="G190" s="48"/>
      <c r="H190" s="48"/>
      <c r="I190" s="48"/>
      <c r="J190" s="48"/>
      <c r="K190" s="48"/>
      <c r="L190"/>
      <c r="M190"/>
    </row>
    <row r="191" spans="5:13" s="46" customFormat="1" x14ac:dyDescent="0.25">
      <c r="E191" s="48"/>
      <c r="F191" s="48"/>
      <c r="G191" s="48"/>
      <c r="H191" s="48"/>
      <c r="I191" s="48"/>
      <c r="J191" s="48"/>
      <c r="K191" s="48"/>
      <c r="L191"/>
      <c r="M191"/>
    </row>
    <row r="192" spans="5:13" s="46" customFormat="1" x14ac:dyDescent="0.25">
      <c r="E192" s="48"/>
      <c r="F192" s="48"/>
      <c r="G192" s="48"/>
      <c r="H192" s="48"/>
      <c r="I192" s="48"/>
      <c r="J192" s="48"/>
      <c r="K192" s="48"/>
      <c r="L192"/>
      <c r="M192"/>
    </row>
    <row r="193" spans="1:13" s="46" customFormat="1" x14ac:dyDescent="0.25">
      <c r="E193"/>
      <c r="F193"/>
      <c r="G193"/>
      <c r="H193"/>
      <c r="I193"/>
      <c r="J193"/>
      <c r="K193"/>
      <c r="L193"/>
      <c r="M193"/>
    </row>
    <row r="194" spans="1:13" s="46" customFormat="1" x14ac:dyDescent="0.25">
      <c r="E194"/>
      <c r="F194"/>
      <c r="G194"/>
      <c r="H194"/>
      <c r="I194"/>
      <c r="J194"/>
      <c r="K194"/>
      <c r="L194"/>
      <c r="M194"/>
    </row>
    <row r="195" spans="1:13" s="46" customFormat="1" x14ac:dyDescent="0.25">
      <c r="E195"/>
      <c r="F195"/>
      <c r="G195"/>
      <c r="H195"/>
      <c r="I195"/>
      <c r="J195"/>
      <c r="K195"/>
      <c r="L195"/>
      <c r="M195"/>
    </row>
    <row r="196" spans="1:13" s="46" customFormat="1" x14ac:dyDescent="0.25">
      <c r="E196"/>
      <c r="F196"/>
      <c r="G196"/>
      <c r="H196"/>
      <c r="I196"/>
      <c r="J196"/>
      <c r="K196"/>
      <c r="L196"/>
      <c r="M196"/>
    </row>
    <row r="197" spans="1:13" s="46" customFormat="1" x14ac:dyDescent="0.25">
      <c r="E197" s="48"/>
      <c r="F197" s="48"/>
      <c r="G197" s="48"/>
      <c r="H197" s="48"/>
      <c r="I197" s="48"/>
      <c r="J197" s="48"/>
      <c r="K197" s="48"/>
      <c r="L197"/>
      <c r="M197"/>
    </row>
    <row r="198" spans="1:13" s="46" customFormat="1" x14ac:dyDescent="0.25">
      <c r="E198" s="48"/>
      <c r="F198" s="48"/>
      <c r="G198" s="48"/>
      <c r="H198" s="48"/>
      <c r="I198" s="48"/>
      <c r="J198" s="48"/>
      <c r="K198" s="48"/>
      <c r="L198"/>
      <c r="M198"/>
    </row>
    <row r="199" spans="1:13" s="46" customFormat="1" x14ac:dyDescent="0.25">
      <c r="E199" s="48"/>
      <c r="F199" s="48"/>
      <c r="G199" s="48"/>
      <c r="H199" s="48"/>
      <c r="I199" s="48"/>
      <c r="J199" s="48"/>
      <c r="K199" s="48"/>
      <c r="L199"/>
      <c r="M199"/>
    </row>
    <row r="200" spans="1:13" s="46" customFormat="1" x14ac:dyDescent="0.25">
      <c r="E200" s="48"/>
      <c r="F200" s="48"/>
      <c r="G200" s="48"/>
      <c r="H200" s="48"/>
      <c r="I200" s="48"/>
      <c r="J200" s="48"/>
      <c r="K200" s="48"/>
      <c r="L200"/>
      <c r="M200"/>
    </row>
    <row r="201" spans="1:13" s="46" customFormat="1" x14ac:dyDescent="0.25">
      <c r="E201" s="48"/>
      <c r="F201" s="48"/>
      <c r="G201" s="48"/>
      <c r="H201" s="48"/>
      <c r="I201" s="48"/>
      <c r="J201" s="48"/>
      <c r="K201" s="48"/>
      <c r="L201"/>
      <c r="M201"/>
    </row>
    <row r="202" spans="1:13" s="46" customFormat="1" x14ac:dyDescent="0.25">
      <c r="E202" s="48"/>
      <c r="F202" s="48"/>
      <c r="G202" s="48"/>
      <c r="H202" s="48"/>
      <c r="I202" s="48"/>
      <c r="J202" s="48"/>
      <c r="K202" s="48"/>
      <c r="L202"/>
      <c r="M202"/>
    </row>
    <row r="203" spans="1:13" s="46" customFormat="1" x14ac:dyDescent="0.25">
      <c r="C203" s="47"/>
      <c r="D203" s="45"/>
      <c r="E203" s="48"/>
      <c r="F203" s="45"/>
      <c r="G203" s="48"/>
      <c r="H203" s="45"/>
      <c r="I203" s="48"/>
      <c r="J203" s="48"/>
      <c r="K203" s="48"/>
      <c r="L203"/>
      <c r="M203"/>
    </row>
    <row r="204" spans="1:13" s="46" customForma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/>
      <c r="M204"/>
    </row>
    <row r="205" spans="1:13" s="46" customForma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/>
      <c r="M205"/>
    </row>
    <row r="206" spans="1:13" s="46" customForma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/>
      <c r="M206"/>
    </row>
    <row r="207" spans="1:13" s="46" customForma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/>
      <c r="M207"/>
    </row>
    <row r="208" spans="1:13" s="46" customForma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/>
      <c r="M208"/>
    </row>
    <row r="209" spans="1:13" s="46" customForma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/>
      <c r="M209"/>
    </row>
    <row r="210" spans="1:13" s="46" customForma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/>
      <c r="M210"/>
    </row>
    <row r="211" spans="1:13" s="46" customForma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/>
      <c r="M211"/>
    </row>
    <row r="212" spans="1:13" s="46" customForma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/>
      <c r="M212"/>
    </row>
    <row r="213" spans="1:13" s="46" customForma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/>
      <c r="M213"/>
    </row>
    <row r="214" spans="1:13" s="46" customForma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/>
      <c r="M214"/>
    </row>
    <row r="215" spans="1:13" s="46" customForma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/>
      <c r="M215"/>
    </row>
    <row r="216" spans="1:13" s="46" customForma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/>
      <c r="M216"/>
    </row>
    <row r="217" spans="1:13" s="46" customForma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/>
      <c r="M217"/>
    </row>
    <row r="218" spans="1:13" s="46" customForma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/>
      <c r="M218"/>
    </row>
    <row r="219" spans="1:13" s="46" customForma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/>
      <c r="M219"/>
    </row>
    <row r="220" spans="1:13" s="46" customForma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/>
      <c r="M220"/>
    </row>
    <row r="221" spans="1:13" s="46" customForma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/>
      <c r="M221"/>
    </row>
    <row r="222" spans="1:13" s="46" customForma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/>
      <c r="M222"/>
    </row>
    <row r="223" spans="1:13" s="46" customForma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/>
      <c r="M223"/>
    </row>
    <row r="224" spans="1:13" s="46" customForma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/>
      <c r="M224"/>
    </row>
    <row r="225" spans="1:13" s="46" customForma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/>
      <c r="M225"/>
    </row>
    <row r="226" spans="1:13" s="46" customForma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/>
      <c r="M226"/>
    </row>
    <row r="227" spans="1:13" s="46" customForma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/>
      <c r="M227"/>
    </row>
    <row r="228" spans="1:13" s="46" customForma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/>
      <c r="M228"/>
    </row>
    <row r="229" spans="1:13" s="46" customForma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/>
      <c r="M229"/>
    </row>
    <row r="230" spans="1:13" s="46" customForma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/>
      <c r="M230"/>
    </row>
    <row r="231" spans="1:13" s="46" customForma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/>
      <c r="M231"/>
    </row>
    <row r="232" spans="1:13" s="46" customForma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/>
      <c r="M232"/>
    </row>
    <row r="233" spans="1:13" s="46" customForma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/>
      <c r="M233"/>
    </row>
    <row r="234" spans="1:13" s="46" customForma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/>
      <c r="M234"/>
    </row>
    <row r="235" spans="1:13" s="46" customForma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/>
      <c r="M235"/>
    </row>
    <row r="236" spans="1:13" s="46" customForma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/>
      <c r="M236"/>
    </row>
    <row r="237" spans="1:13" s="46" customForma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/>
      <c r="M237"/>
    </row>
    <row r="238" spans="1:13" s="46" customForma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/>
      <c r="M238"/>
    </row>
    <row r="239" spans="1:13" s="46" customForma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/>
      <c r="M239"/>
    </row>
    <row r="240" spans="1:13" s="46" customForma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/>
      <c r="M240"/>
    </row>
    <row r="241" spans="1:13" s="46" customForma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/>
      <c r="M241"/>
    </row>
    <row r="242" spans="1:13" s="46" customForma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/>
      <c r="M242"/>
    </row>
    <row r="243" spans="1:13" s="46" customForma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/>
      <c r="M243"/>
    </row>
    <row r="244" spans="1:13" s="46" customForma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/>
      <c r="M244"/>
    </row>
    <row r="245" spans="1:13" s="46" customForma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/>
      <c r="M245"/>
    </row>
    <row r="246" spans="1:13" s="46" customForma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/>
      <c r="M246"/>
    </row>
    <row r="247" spans="1:13" s="46" customForma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/>
      <c r="M247"/>
    </row>
    <row r="248" spans="1:13" s="46" customForma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/>
      <c r="M248"/>
    </row>
    <row r="249" spans="1:13" s="46" customForma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/>
      <c r="M249"/>
    </row>
    <row r="250" spans="1:13" s="46" customForma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/>
      <c r="M250"/>
    </row>
    <row r="251" spans="1:13" s="46" customForma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/>
      <c r="M251"/>
    </row>
    <row r="252" spans="1:13" s="46" customForma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/>
      <c r="M252"/>
    </row>
    <row r="253" spans="1:13" s="46" customForma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/>
      <c r="M253"/>
    </row>
    <row r="254" spans="1:13" s="46" customForma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/>
      <c r="M254"/>
    </row>
    <row r="255" spans="1:13" s="46" customForma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/>
      <c r="M255"/>
    </row>
    <row r="256" spans="1:13" s="46" customForma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/>
      <c r="M256"/>
    </row>
    <row r="257" spans="1:13" s="46" customForma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/>
      <c r="M257"/>
    </row>
    <row r="258" spans="1:13" s="46" customForma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/>
      <c r="M258"/>
    </row>
    <row r="259" spans="1:13" s="46" customForma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/>
      <c r="M259"/>
    </row>
    <row r="260" spans="1:13" s="46" customForma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/>
      <c r="M260"/>
    </row>
    <row r="261" spans="1:13" s="46" customForma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/>
      <c r="M261"/>
    </row>
    <row r="262" spans="1:13" s="46" customForma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/>
      <c r="M262"/>
    </row>
    <row r="263" spans="1:13" s="46" customForma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/>
      <c r="M263"/>
    </row>
    <row r="264" spans="1:13" s="46" customForma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/>
      <c r="M264"/>
    </row>
    <row r="265" spans="1:13" s="46" customForma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/>
      <c r="M265"/>
    </row>
    <row r="266" spans="1:13" s="46" customForma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/>
      <c r="M266"/>
    </row>
    <row r="267" spans="1:13" s="46" customForma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/>
      <c r="M267"/>
    </row>
    <row r="268" spans="1:13" s="46" customForma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/>
      <c r="M268"/>
    </row>
    <row r="269" spans="1:13" s="46" customForma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/>
      <c r="M269"/>
    </row>
    <row r="270" spans="1:13" s="46" customForma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/>
      <c r="M270"/>
    </row>
    <row r="271" spans="1:13" s="46" customForma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/>
      <c r="M271"/>
    </row>
    <row r="272" spans="1:13" s="46" customForma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/>
      <c r="M272"/>
    </row>
    <row r="273" spans="1:13" s="46" customForma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/>
      <c r="M273"/>
    </row>
    <row r="274" spans="1:13" s="46" customForma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/>
      <c r="M274"/>
    </row>
    <row r="275" spans="1:13" s="46" customForma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/>
      <c r="M275"/>
    </row>
    <row r="276" spans="1:13" s="46" customForma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/>
      <c r="M276"/>
    </row>
    <row r="277" spans="1:13" s="46" customForma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/>
      <c r="M277"/>
    </row>
    <row r="278" spans="1:13" s="46" customForma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/>
      <c r="M278"/>
    </row>
    <row r="279" spans="1:13" s="46" customForma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/>
      <c r="M279"/>
    </row>
    <row r="280" spans="1:13" s="46" customForma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/>
      <c r="M280"/>
    </row>
    <row r="281" spans="1:13" s="46" customForma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/>
      <c r="M281"/>
    </row>
    <row r="282" spans="1:13" s="46" customForma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/>
      <c r="M282"/>
    </row>
    <row r="283" spans="1:13" s="46" customForma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/>
      <c r="M283"/>
    </row>
    <row r="284" spans="1:13" s="46" customForma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/>
      <c r="M284"/>
    </row>
    <row r="285" spans="1:13" s="46" customForma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/>
      <c r="M285"/>
    </row>
    <row r="286" spans="1:13" s="46" customForma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/>
      <c r="M286"/>
    </row>
    <row r="287" spans="1:13" s="46" customForma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/>
      <c r="M287"/>
    </row>
    <row r="288" spans="1:13" s="46" customForma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/>
      <c r="M288"/>
    </row>
    <row r="289" spans="1:13" s="46" customForma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/>
      <c r="M289"/>
    </row>
    <row r="290" spans="1:13" s="46" customForma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/>
      <c r="M290"/>
    </row>
    <row r="291" spans="1:13" s="46" customForma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/>
      <c r="M291"/>
    </row>
    <row r="292" spans="1:13" s="46" customForma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/>
      <c r="M292"/>
    </row>
    <row r="293" spans="1:13" s="46" customForma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/>
      <c r="M293"/>
    </row>
    <row r="294" spans="1:13" s="46" customForma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/>
      <c r="M294"/>
    </row>
    <row r="295" spans="1:13" s="46" customForma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/>
      <c r="M295"/>
    </row>
    <row r="296" spans="1:13" s="46" customForma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/>
      <c r="M296"/>
    </row>
    <row r="297" spans="1:13" s="46" customForma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/>
      <c r="M297"/>
    </row>
    <row r="298" spans="1:13" s="46" customForma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/>
      <c r="M298"/>
    </row>
    <row r="299" spans="1:13" s="46" customForma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/>
      <c r="M299"/>
    </row>
    <row r="300" spans="1:13" s="46" customForma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/>
      <c r="M300"/>
    </row>
    <row r="301" spans="1:13" s="46" customForma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/>
      <c r="M301"/>
    </row>
    <row r="302" spans="1:13" s="46" customForma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/>
      <c r="M302"/>
    </row>
    <row r="303" spans="1:13" s="46" customForma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/>
      <c r="M303"/>
    </row>
    <row r="304" spans="1:13" s="46" customForma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/>
      <c r="M304"/>
    </row>
    <row r="305" spans="1:13" s="46" customForma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/>
      <c r="M305"/>
    </row>
    <row r="306" spans="1:13" s="46" customForma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/>
      <c r="M306"/>
    </row>
    <row r="307" spans="1:13" s="46" customForma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/>
      <c r="M307"/>
    </row>
    <row r="308" spans="1:13" s="46" customForma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/>
      <c r="M308"/>
    </row>
    <row r="309" spans="1:13" s="46" customForma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/>
      <c r="M309"/>
    </row>
    <row r="310" spans="1:13" s="46" customForma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/>
      <c r="M310"/>
    </row>
    <row r="311" spans="1:13" s="46" customForma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/>
      <c r="M311"/>
    </row>
    <row r="312" spans="1:13" s="46" customForma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/>
      <c r="M312"/>
    </row>
    <row r="313" spans="1:13" s="46" customForma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/>
      <c r="M313"/>
    </row>
    <row r="314" spans="1:13" s="46" customForma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/>
      <c r="M314"/>
    </row>
    <row r="315" spans="1:13" s="46" customForma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/>
      <c r="M315"/>
    </row>
    <row r="316" spans="1:13" s="46" customForma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/>
      <c r="M316"/>
    </row>
    <row r="317" spans="1:13" s="46" customForma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/>
      <c r="M317"/>
    </row>
    <row r="318" spans="1:13" s="46" customForma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/>
      <c r="M318"/>
    </row>
    <row r="319" spans="1:13" s="46" customForma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/>
      <c r="M319"/>
    </row>
    <row r="320" spans="1:13" s="46" customForma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/>
      <c r="M320"/>
    </row>
    <row r="321" spans="1:13" s="46" customForma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/>
      <c r="M321"/>
    </row>
    <row r="322" spans="1:13" s="46" customForma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/>
      <c r="M322"/>
    </row>
    <row r="323" spans="1:13" s="46" customForma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/>
      <c r="M323"/>
    </row>
    <row r="324" spans="1:13" s="46" customForma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/>
      <c r="M324"/>
    </row>
    <row r="325" spans="1:13" s="46" customForma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/>
      <c r="M325"/>
    </row>
    <row r="326" spans="1:13" s="46" customForma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/>
      <c r="M326"/>
    </row>
    <row r="327" spans="1:13" s="46" customForma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/>
      <c r="M327"/>
    </row>
    <row r="328" spans="1:13" s="46" customForma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/>
      <c r="M328"/>
    </row>
    <row r="329" spans="1:13" s="46" customForma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/>
      <c r="M329"/>
    </row>
    <row r="330" spans="1:13" s="46" customForma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/>
      <c r="M330"/>
    </row>
    <row r="331" spans="1:13" s="46" customForma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/>
      <c r="M331"/>
    </row>
    <row r="332" spans="1:13" s="46" customForma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/>
      <c r="M332"/>
    </row>
    <row r="333" spans="1:13" s="46" customForma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/>
      <c r="M333"/>
    </row>
    <row r="334" spans="1:13" s="46" customForma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/>
      <c r="M334"/>
    </row>
    <row r="335" spans="1:13" s="46" customForma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/>
      <c r="M335"/>
    </row>
    <row r="336" spans="1:13" s="46" customForma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/>
      <c r="M336"/>
    </row>
    <row r="337" spans="1:13" s="46" customForma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/>
      <c r="M337"/>
    </row>
    <row r="338" spans="1:13" s="46" customForma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/>
      <c r="M338"/>
    </row>
    <row r="339" spans="1:13" s="46" customForma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/>
      <c r="M339"/>
    </row>
    <row r="340" spans="1:13" s="46" customForma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/>
      <c r="M340"/>
    </row>
    <row r="341" spans="1:13" s="46" customForma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/>
      <c r="M341"/>
    </row>
    <row r="342" spans="1:13" s="46" customForma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/>
      <c r="M342"/>
    </row>
    <row r="343" spans="1:13" s="46" customForma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/>
      <c r="M343"/>
    </row>
    <row r="344" spans="1:13" s="46" customForma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/>
      <c r="M344"/>
    </row>
    <row r="345" spans="1:13" s="46" customForma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/>
      <c r="M345"/>
    </row>
    <row r="346" spans="1:13" s="46" customForma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/>
      <c r="M346"/>
    </row>
    <row r="347" spans="1:13" s="46" customForma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1:13" s="46" customForma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1:13" s="46" customForma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1:13" s="46" customForma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1:13" s="46" customForma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1:13" s="46" customForma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1:11" s="46" customForma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1:11" s="46" customForma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1:11" s="46" customForma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1:11" s="46" customForma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1:11" s="46" customForma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1:11" s="46" customForma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1:11" s="46" customForma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1:11" s="46" customForma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1:11" s="46" customForma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1:11" s="46" customForma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1:11" s="46" customForma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1:11" s="46" customForma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1:11" s="46" customForma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1:11" s="46" customForma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1:11" s="46" customForma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1:11" s="46" customForma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1:11" s="46" customForma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1:11" s="46" customForma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1:11" s="46" customForma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1:11" s="46" customForma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1:11" s="46" customForma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1:11" s="46" customForma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1:11" s="46" customForma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1:11" s="46" customForma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1:11" s="46" customForma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1:11" s="46" customForma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1:11" s="46" customForma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1:11" s="46" customForma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1:11" s="46" customForma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1:11" s="46" customForma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1:11" s="46" customForma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1:11" s="46" customForma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1:11" s="46" customForma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1:11" s="46" customForma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1:11" s="46" customForma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1:11" s="46" customForma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1:11" s="46" customForma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1:11" s="46" customForma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1:11" s="46" customForma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1:11" s="46" customForma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1:11" s="46" customForma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1:11" s="46" customForma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1:11" s="46" customForma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1:11" s="46" customForma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1:11" s="46" customForma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1:11" s="46" customForma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1:11" s="46" customForma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1:11" s="46" customForma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1:11" s="46" customForma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1:11" s="46" customForma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1:11" s="46" customForma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1:11" s="46" customForma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1:11" s="46" customForma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1:11" s="46" customForma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1:11" s="46" customForma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1:11" s="46" customForma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1:11" s="46" customForma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1:11" s="46" customForma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1:11" s="46" customForma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1:11" s="46" customForma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1:11" s="46" customForma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1:11" s="46" customForma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1:11" s="46" customForma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1:11" s="46" customForma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1:11" s="46" customForma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1:11" s="46" customForma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1:11" s="46" customForma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1:11" s="46" customForma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1:11" s="46" customForma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1:11" s="46" customForma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1:11" s="46" customForma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1:11" s="46" customForma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1:11" s="46" customForma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1:11" s="46" customForma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1:11" s="46" customForma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1:11" s="46" customForma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1:11" s="46" customForma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1:11" s="46" customForma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1:11" s="46" customForma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1:11" s="46" customForma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1:11" s="46" customForma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1:11" s="46" customForma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1:11" s="46" customForma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1:11" s="46" customForma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1:11" s="46" customForma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1:11" s="46" customForma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1:11" s="46" customForma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1:11" s="46" customForma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1:11" s="46" customForma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1:11" s="46" customForma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1:11" s="46" customForma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1:11" s="46" customForma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1:11" s="46" customForma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1:11" s="46" customForma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1:11" s="46" customForma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1:11" s="46" customForma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1:11" s="46" customForma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1:11" s="46" customForma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1:11" s="46" customForma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1:11" s="46" customForma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1:11" s="46" customForma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1:11" s="46" customForma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1:11" s="46" customForma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1:11" s="46" customForma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1:11" s="46" customForma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1:11" s="46" customForma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1:11" s="46" customForma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1:11" s="46" customForma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1:11" s="46" customForma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1:11" s="46" customForma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1:11" s="46" customForma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1:11" s="46" customForma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1:11" s="46" customForma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1:11" s="46" customForma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1:11" s="46" customForma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1:11" s="46" customForma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1:11" s="46" customForma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1:11" s="46" customForma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1:11" s="46" customForma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1:11" s="46" customForma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1:11" s="46" customForma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1:11" s="46" customForma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1:11" s="46" customForma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1:11" s="46" customForma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1:11" s="46" customForma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1:11" s="46" customForma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1:11" s="46" customForma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1:11" s="46" customForma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1:11" s="46" customForma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1:11" s="46" customForma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1:11" s="46" customForma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1:11" s="46" customForma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1:11" s="46" customForma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1:11" s="46" customForma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1:11" s="46" customForma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1:11" s="46" customForma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1:11" s="46" customForma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1:11" s="46" customForma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1:11" s="46" customForma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1:11" s="46" customForma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1:11" s="46" customForma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1:11" s="46" customForma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1:11" s="46" customForma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1:11" s="46" customForma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1:11" s="46" customForma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1:11" s="46" customForma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1:11" s="46" customForma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1:11" s="46" customForma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1:11" s="46" customForma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1:11" s="46" customForma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1:11" s="46" customForma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1:11" s="46" customForma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1:11" s="46" customForma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1:11" s="46" customForma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1:11" s="46" customForma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1:11" s="46" customForma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1:11" s="46" customForma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1:11" s="46" customForma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1:11" s="46" customForma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1:11" s="46" customForma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1:11" s="46" customForma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1:11" s="46" customForma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1:11" s="46" customForma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1:11" s="46" customForma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1:11" s="46" customForma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1:11" s="46" customForma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1:11" s="46" customForma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1:11" s="46" customForma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1:11" s="46" customForma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1:11" s="46" customForma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1:11" s="46" customForma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1:11" s="46" customForma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1:11" s="46" customForma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1:11" s="46" customForma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1:11" s="46" customForma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1:11" s="46" customForma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1:11" s="46" customForma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1:11" s="46" customForma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1:11" s="46" customForma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1:11" s="46" customForma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1:11" s="46" customForma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1:11" s="46" customForma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1:11" s="46" customForma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1:11" s="46" customForma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1:11" s="46" customForma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1:11" s="46" customForma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1:11" s="46" customForma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1:11" s="46" customForma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1:11" s="46" customForma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1:11" s="46" customForma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1:11" s="46" customForma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1:11" s="46" customForma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1:11" s="46" customForma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1:11" s="46" customForma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1:11" s="46" customForma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1:11" s="46" customForma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1:11" s="46" customForma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1:11" s="46" customForma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1:11" s="46" customForma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1:11" s="46" customForma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1:11" s="46" customForma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1:11" s="46" customForma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1:11" s="46" customForma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1:11" s="46" customForma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1:11" s="46" customForma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1:11" s="46" customForma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1:11" s="46" customForma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1:11" s="46" customForma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1:11" s="46" customForma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1:11" s="46" customForma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1:11" s="46" customForma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1:11" s="46" customForma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1:11" s="46" customForma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1:11" s="46" customForma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1:11" s="46" customForma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1:11" s="46" customForma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1:11" s="46" customForma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1:11" s="46" customForma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1:11" s="46" customForma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1:11" s="46" customForma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1:11" s="46" customForma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1:11" s="46" customForma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1:11" s="46" customForma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1:11" s="46" customForma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1:11" s="46" customForma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1:11" s="46" customForma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1:11" s="46" customForma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1:11" s="46" customForma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1:11" s="46" customForma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1:11" s="46" customForma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1:11" s="46" customForma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1:11" s="46" customForma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1:11" s="46" customForma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1:11" s="46" customForma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1:11" s="46" customForma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1:11" s="46" customForma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1:11" s="46" customForma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</row>
    <row r="590" spans="1:11" s="46" customForma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</row>
    <row r="591" spans="1:11" s="46" customForma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</row>
    <row r="592" spans="1:11" s="46" customForma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</row>
    <row r="593" spans="1:11" s="46" customForma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</row>
    <row r="594" spans="1:11" s="46" customForma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1:11" s="46" customForma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1:11" s="46" customForma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</row>
    <row r="597" spans="1:11" s="46" customForma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1:11" s="46" customForma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1:11" s="46" customForma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</row>
    <row r="600" spans="1:11" s="46" customForma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</row>
    <row r="601" spans="1:11" s="46" customForma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</row>
    <row r="602" spans="1:11" s="46" customForma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</row>
    <row r="603" spans="1:11" s="46" customForma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</row>
    <row r="604" spans="1:11" s="46" customForma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</row>
    <row r="605" spans="1:11" s="46" customForma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</row>
    <row r="606" spans="1:11" s="46" customForma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</row>
    <row r="607" spans="1:11" s="46" customForma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</row>
    <row r="608" spans="1:11" s="46" customForma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</row>
    <row r="609" spans="1:11" s="46" customForma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</row>
    <row r="610" spans="1:11" s="46" customForma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</row>
    <row r="611" spans="1:11" s="46" customForma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</row>
    <row r="612" spans="1:11" s="46" customForma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1:11" s="46" customForma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1:11" s="46" customForma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1:11" s="46" customForma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</row>
    <row r="616" spans="1:11" s="46" customForma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</row>
    <row r="617" spans="1:11" s="46" customForma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</row>
    <row r="618" spans="1:11" s="46" customForma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</row>
    <row r="619" spans="1:11" s="46" customForma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</row>
    <row r="620" spans="1:11" s="46" customForma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</row>
    <row r="621" spans="1:11" s="46" customForma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</row>
    <row r="622" spans="1:11" s="46" customForma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</row>
    <row r="623" spans="1:11" s="46" customForma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</row>
    <row r="624" spans="1:11" s="46" customForma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</row>
    <row r="625" spans="1:11" s="46" customForma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</row>
    <row r="626" spans="1:11" s="46" customForma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</row>
    <row r="627" spans="1:11" s="46" customForma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</row>
    <row r="628" spans="1:11" s="46" customForma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</row>
    <row r="629" spans="1:11" s="46" customForma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</row>
    <row r="630" spans="1:11" s="46" customForma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</row>
    <row r="631" spans="1:11" s="46" customForma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</row>
    <row r="632" spans="1:11" s="46" customForma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</row>
    <row r="633" spans="1:11" s="46" customForma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</row>
    <row r="634" spans="1:11" s="46" customForma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</row>
    <row r="635" spans="1:11" s="46" customForma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</row>
    <row r="636" spans="1:11" s="46" customForma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</row>
    <row r="637" spans="1:11" s="46" customForma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</row>
    <row r="638" spans="1:11" s="46" customForma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</row>
    <row r="639" spans="1:11" s="46" customForma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</row>
    <row r="640" spans="1:11" s="46" customForma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</row>
    <row r="641" spans="1:11" s="46" customForma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</row>
    <row r="642" spans="1:11" s="46" customForma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</row>
    <row r="643" spans="1:11" s="46" customForma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</row>
    <row r="644" spans="1:11" s="46" customForma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</row>
    <row r="645" spans="1:11" s="46" customForma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</row>
    <row r="646" spans="1:11" s="46" customForma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</row>
    <row r="647" spans="1:11" s="46" customForma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</row>
    <row r="648" spans="1:11" s="46" customForma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</row>
    <row r="649" spans="1:11" s="46" customForma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</row>
    <row r="650" spans="1:11" s="46" customForma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1:11" s="46" customForma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1:11" s="46" customForma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</row>
    <row r="653" spans="1:11" s="46" customForma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</row>
    <row r="654" spans="1:11" s="46" customForma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</row>
    <row r="655" spans="1:11" s="46" customForma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</row>
    <row r="656" spans="1:11" s="46" customForma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</row>
    <row r="657" spans="1:11" s="46" customForma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</row>
    <row r="658" spans="1:11" s="46" customForma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</row>
    <row r="659" spans="1:11" s="46" customForma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</row>
    <row r="660" spans="1:11" s="46" customForma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</row>
    <row r="661" spans="1:11" s="46" customForma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</row>
    <row r="662" spans="1:11" s="46" customForma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</row>
    <row r="663" spans="1:11" s="46" customForma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</row>
    <row r="664" spans="1:11" s="46" customForma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</row>
    <row r="665" spans="1:11" s="46" customForma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</row>
    <row r="666" spans="1:11" s="46" customForma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</row>
    <row r="667" spans="1:11" s="46" customForma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1:11" s="46" customForma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1:11" s="46" customForma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1:11" s="46" customForma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1:11" s="46" customForma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</row>
    <row r="672" spans="1:11" s="46" customForma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</row>
    <row r="673" spans="1:11" s="46" customForma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</row>
    <row r="674" spans="1:11" s="46" customForma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</row>
    <row r="675" spans="1:11" s="46" customForma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</row>
    <row r="676" spans="1:11" s="46" customForma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</row>
    <row r="677" spans="1:11" s="46" customForma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</row>
    <row r="678" spans="1:11" s="46" customForma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</row>
    <row r="679" spans="1:11" s="46" customForma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</row>
    <row r="680" spans="1:11" s="46" customForma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</row>
    <row r="681" spans="1:11" s="46" customForma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</row>
    <row r="682" spans="1:11" s="46" customForma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</row>
    <row r="683" spans="1:11" s="46" customForma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</row>
    <row r="684" spans="1:11" s="46" customForma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</row>
    <row r="685" spans="1:11" s="46" customForma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</row>
    <row r="686" spans="1:11" s="46" customForma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</row>
    <row r="687" spans="1:11" s="46" customForma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</row>
    <row r="688" spans="1:11" s="46" customForma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</row>
    <row r="689" spans="1:11" s="46" customForma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</row>
    <row r="690" spans="1:11" s="46" customForma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</row>
    <row r="691" spans="1:11" s="46" customForma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</row>
    <row r="692" spans="1:11" s="46" customForma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</row>
    <row r="693" spans="1:11" s="46" customForma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</row>
    <row r="694" spans="1:11" s="46" customForma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</row>
    <row r="695" spans="1:11" s="46" customForma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</row>
    <row r="696" spans="1:11" s="46" customForma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</row>
    <row r="697" spans="1:11" s="46" customForma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</row>
    <row r="698" spans="1:11" s="46" customForma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</row>
    <row r="699" spans="1:11" s="46" customForma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</row>
    <row r="700" spans="1:11" s="46" customForma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</row>
    <row r="701" spans="1:11" s="46" customForma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</row>
    <row r="702" spans="1:11" s="46" customForma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</row>
    <row r="703" spans="1:11" s="46" customForma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</row>
    <row r="704" spans="1:11" s="46" customForma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</row>
    <row r="705" spans="1:13" s="46" customForma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</row>
    <row r="706" spans="1:13" s="46" customForma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1:13" s="46" customForma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1:13" s="46" customForma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</row>
    <row r="709" spans="1:13" s="46" customForma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</row>
    <row r="710" spans="1:13" s="46" customForma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</row>
    <row r="711" spans="1:13" s="46" customForma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</row>
    <row r="712" spans="1:13" s="46" customForma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</row>
    <row r="713" spans="1:13" s="46" customForma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</row>
    <row r="714" spans="1:13" s="46" customForma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</row>
    <row r="715" spans="1:13" s="46" customForma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</row>
    <row r="716" spans="1:13" s="46" customForma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</row>
    <row r="717" spans="1:13" s="46" customForma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</row>
    <row r="718" spans="1:13" s="46" customForma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</row>
    <row r="719" spans="1:13" s="46" customForma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</row>
    <row r="720" spans="1:13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6"/>
      <c r="M720" s="46"/>
    </row>
    <row r="721" spans="1:1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</row>
    <row r="722" spans="1:1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</row>
    <row r="723" spans="1:1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</row>
    <row r="724" spans="1:1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</row>
    <row r="725" spans="1:1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</row>
    <row r="727" spans="1:1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</row>
    <row r="728" spans="1:1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</row>
    <row r="729" spans="1:1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</row>
    <row r="730" spans="1:11" x14ac:dyDescent="0.25">
      <c r="A730" s="28"/>
      <c r="B730" s="28"/>
      <c r="C730" s="28"/>
      <c r="D730" s="28"/>
      <c r="E730" s="28"/>
    </row>
  </sheetData>
  <mergeCells count="1">
    <mergeCell ref="A14:D14"/>
  </mergeCells>
  <dataValidations count="1">
    <dataValidation type="list" allowBlank="1" showInputMessage="1" showErrorMessage="1" sqref="B4:B13">
      <formula1>$M$4:$M$10</formula1>
    </dataValidation>
  </dataValidations>
  <hyperlinks>
    <hyperlink ref="O3" r:id="rId1" location="fringe" display="fringe"/>
    <hyperlink ref="C3" r:id="rId2"/>
  </hyperlinks>
  <pageMargins left="0.25" right="0.25" top="0.75" bottom="0.75" header="0.3" footer="0.3"/>
  <pageSetup scale="6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03"/>
  <sheetViews>
    <sheetView showZeros="0" zoomScale="85" zoomScaleNormal="85" workbookViewId="0">
      <selection activeCell="E4" sqref="E4"/>
    </sheetView>
  </sheetViews>
  <sheetFormatPr defaultRowHeight="15" x14ac:dyDescent="0.25"/>
  <cols>
    <col min="1" max="1" width="19.28515625" customWidth="1"/>
    <col min="2" max="2" width="13.42578125" customWidth="1"/>
    <col min="6" max="6" width="10.5703125" customWidth="1"/>
    <col min="7" max="13" width="9.85546875" customWidth="1"/>
    <col min="14" max="14" width="10.140625" customWidth="1"/>
    <col min="15" max="15" width="9.28515625" customWidth="1"/>
    <col min="16" max="16" width="10.42578125" customWidth="1"/>
    <col min="17" max="17" width="9.28515625" customWidth="1"/>
    <col min="18" max="18" width="10.28515625" customWidth="1"/>
    <col min="19" max="19" width="12" bestFit="1" customWidth="1"/>
  </cols>
  <sheetData>
    <row r="1" spans="1:17" ht="18.75" x14ac:dyDescent="0.3">
      <c r="A1" s="19"/>
    </row>
    <row r="2" spans="1:17" x14ac:dyDescent="0.25">
      <c r="A2" s="35"/>
    </row>
    <row r="3" spans="1:17" ht="60" x14ac:dyDescent="0.25">
      <c r="A3" s="13" t="s">
        <v>0</v>
      </c>
      <c r="B3" s="1" t="s">
        <v>1</v>
      </c>
      <c r="C3" t="s">
        <v>2</v>
      </c>
      <c r="D3" s="40" t="s">
        <v>469</v>
      </c>
      <c r="E3" s="1" t="s">
        <v>475</v>
      </c>
      <c r="F3" s="13" t="s">
        <v>3</v>
      </c>
      <c r="G3" s="1" t="s">
        <v>470</v>
      </c>
      <c r="H3" s="1" t="s">
        <v>28</v>
      </c>
      <c r="I3" s="1" t="s">
        <v>33</v>
      </c>
      <c r="J3" s="1" t="s">
        <v>29</v>
      </c>
      <c r="K3" s="1" t="s">
        <v>35</v>
      </c>
      <c r="L3" s="1" t="s">
        <v>30</v>
      </c>
      <c r="M3" s="1" t="s">
        <v>471</v>
      </c>
      <c r="N3" s="13"/>
      <c r="O3" s="16" t="s">
        <v>4</v>
      </c>
      <c r="P3" s="2" t="s">
        <v>28</v>
      </c>
      <c r="Q3" s="30" t="s">
        <v>34</v>
      </c>
    </row>
    <row r="4" spans="1:17" x14ac:dyDescent="0.25">
      <c r="A4" s="20"/>
      <c r="B4" s="20"/>
      <c r="C4" s="21"/>
      <c r="D4" s="21"/>
      <c r="E4" s="41">
        <f>C4-D4</f>
        <v>0</v>
      </c>
      <c r="F4" s="22"/>
      <c r="G4" s="3">
        <f>E4*F4</f>
        <v>0</v>
      </c>
      <c r="H4" s="3">
        <f>IF(B4="Faculty",$P$4,IF(B4="Staff", $P$5, IF(B4="Post-Doc",$P$6,IF(B4="Student",$P$7,0))))</f>
        <v>0</v>
      </c>
      <c r="I4" s="14">
        <f t="shared" ref="I4:I11" si="0">IF(B4="Faculty",$Q$4,IF(B4="Staff", $Q$5, IF(B4="Post-Doc",$Q$6,IF(B4="Student",$Q$7,IF(B4="Temp",$Q$9,0)))))</f>
        <v>0</v>
      </c>
      <c r="J4" s="3">
        <f>H4*F4</f>
        <v>0</v>
      </c>
      <c r="K4" s="3">
        <f>I4*G4</f>
        <v>0</v>
      </c>
      <c r="L4" s="3">
        <f>J4+K4</f>
        <v>0</v>
      </c>
      <c r="M4" s="3">
        <f>G4+L4</f>
        <v>0</v>
      </c>
      <c r="O4" s="4" t="s">
        <v>5</v>
      </c>
      <c r="P4" s="5">
        <v>9108</v>
      </c>
      <c r="Q4" s="6">
        <v>0.22950000000000001</v>
      </c>
    </row>
    <row r="5" spans="1:17" x14ac:dyDescent="0.25">
      <c r="A5" s="20"/>
      <c r="B5" s="20"/>
      <c r="C5" s="21"/>
      <c r="D5" s="21"/>
      <c r="E5" s="41"/>
      <c r="F5" s="22"/>
      <c r="G5" s="3">
        <f>E5*F5</f>
        <v>0</v>
      </c>
      <c r="H5" s="3">
        <f t="shared" ref="H5:H11" si="1">IF(B5="Faculty",$P$4,IF(B5="Staff", $P$5, IF(B5="Post-Doc",$P$6,IF(B5="Student",$P$7,0))))</f>
        <v>0</v>
      </c>
      <c r="I5" s="14">
        <f t="shared" si="0"/>
        <v>0</v>
      </c>
      <c r="J5" s="3">
        <f t="shared" ref="J5:K11" si="2">H5*F5</f>
        <v>0</v>
      </c>
      <c r="K5" s="3">
        <f t="shared" si="2"/>
        <v>0</v>
      </c>
      <c r="L5" s="3">
        <f t="shared" ref="L5:L11" si="3">J5+K5</f>
        <v>0</v>
      </c>
      <c r="M5" s="3">
        <f t="shared" ref="M5:M11" si="4">G5+L5</f>
        <v>0</v>
      </c>
      <c r="O5" s="4" t="s">
        <v>6</v>
      </c>
      <c r="P5" s="5">
        <v>9108</v>
      </c>
      <c r="Q5" s="6">
        <v>0.22950000000000001</v>
      </c>
    </row>
    <row r="6" spans="1:17" x14ac:dyDescent="0.25">
      <c r="A6" s="20"/>
      <c r="B6" s="20"/>
      <c r="C6" s="21"/>
      <c r="D6" s="21"/>
      <c r="E6" s="41"/>
      <c r="F6" s="22"/>
      <c r="G6" s="3">
        <f t="shared" ref="G6:G11" si="5">C6*F6</f>
        <v>0</v>
      </c>
      <c r="H6" s="3">
        <f t="shared" si="1"/>
        <v>0</v>
      </c>
      <c r="I6" s="14">
        <f t="shared" si="0"/>
        <v>0</v>
      </c>
      <c r="J6" s="3">
        <f t="shared" si="2"/>
        <v>0</v>
      </c>
      <c r="K6" s="3">
        <f t="shared" si="2"/>
        <v>0</v>
      </c>
      <c r="L6" s="3">
        <f t="shared" si="3"/>
        <v>0</v>
      </c>
      <c r="M6" s="3">
        <f t="shared" si="4"/>
        <v>0</v>
      </c>
      <c r="O6" s="4" t="s">
        <v>7</v>
      </c>
      <c r="P6" s="5">
        <v>9108</v>
      </c>
      <c r="Q6" s="6">
        <v>8.5500000000000007E-2</v>
      </c>
    </row>
    <row r="7" spans="1:17" x14ac:dyDescent="0.25">
      <c r="A7" s="20"/>
      <c r="B7" s="20"/>
      <c r="C7" s="21"/>
      <c r="D7" s="21"/>
      <c r="E7" s="41"/>
      <c r="F7" s="22"/>
      <c r="G7" s="3">
        <f t="shared" si="5"/>
        <v>0</v>
      </c>
      <c r="H7" s="3">
        <f t="shared" si="1"/>
        <v>0</v>
      </c>
      <c r="I7" s="14">
        <f t="shared" si="0"/>
        <v>0</v>
      </c>
      <c r="J7" s="3">
        <f t="shared" si="2"/>
        <v>0</v>
      </c>
      <c r="K7" s="3">
        <f t="shared" si="2"/>
        <v>0</v>
      </c>
      <c r="L7" s="3">
        <f t="shared" si="3"/>
        <v>0</v>
      </c>
      <c r="M7" s="3">
        <f t="shared" si="4"/>
        <v>0</v>
      </c>
      <c r="O7" s="4" t="s">
        <v>8</v>
      </c>
      <c r="P7" s="5">
        <v>1376</v>
      </c>
      <c r="Q7" s="6">
        <v>8.5500000000000007E-2</v>
      </c>
    </row>
    <row r="8" spans="1:17" x14ac:dyDescent="0.25">
      <c r="A8" s="20"/>
      <c r="B8" s="20"/>
      <c r="C8" s="21"/>
      <c r="D8" s="21"/>
      <c r="E8" s="41"/>
      <c r="F8" s="22"/>
      <c r="G8" s="3">
        <f t="shared" si="5"/>
        <v>0</v>
      </c>
      <c r="H8" s="3">
        <f t="shared" si="1"/>
        <v>0</v>
      </c>
      <c r="I8" s="14">
        <f t="shared" si="0"/>
        <v>0</v>
      </c>
      <c r="J8" s="3">
        <f t="shared" si="2"/>
        <v>0</v>
      </c>
      <c r="K8" s="3">
        <f t="shared" si="2"/>
        <v>0</v>
      </c>
      <c r="L8" s="3">
        <f t="shared" si="3"/>
        <v>0</v>
      </c>
      <c r="M8" s="3">
        <f t="shared" si="4"/>
        <v>0</v>
      </c>
      <c r="O8" s="4" t="s">
        <v>468</v>
      </c>
      <c r="P8" s="39">
        <v>0</v>
      </c>
      <c r="Q8" s="6">
        <v>0.15</v>
      </c>
    </row>
    <row r="9" spans="1:17" x14ac:dyDescent="0.25">
      <c r="A9" s="20"/>
      <c r="B9" s="20"/>
      <c r="C9" s="21"/>
      <c r="D9" s="21"/>
      <c r="E9" s="41"/>
      <c r="F9" s="22"/>
      <c r="G9" s="3">
        <f>C9*F9</f>
        <v>0</v>
      </c>
      <c r="H9" s="3">
        <f t="shared" si="1"/>
        <v>0</v>
      </c>
      <c r="I9" s="14">
        <f t="shared" si="0"/>
        <v>0</v>
      </c>
      <c r="J9" s="3">
        <f>H9*F9</f>
        <v>0</v>
      </c>
      <c r="K9" s="3">
        <f>I9*G9</f>
        <v>0</v>
      </c>
      <c r="L9" s="3">
        <f>J9+K9</f>
        <v>0</v>
      </c>
      <c r="M9" s="3">
        <f>G9+L9</f>
        <v>0</v>
      </c>
      <c r="O9" s="10" t="s">
        <v>9</v>
      </c>
      <c r="P9" s="11">
        <v>0</v>
      </c>
      <c r="Q9" s="17">
        <v>0.09</v>
      </c>
    </row>
    <row r="10" spans="1:17" x14ac:dyDescent="0.25">
      <c r="A10" s="20"/>
      <c r="B10" s="20"/>
      <c r="C10" s="21"/>
      <c r="D10" s="21"/>
      <c r="E10" s="41"/>
      <c r="F10" s="22"/>
      <c r="G10" s="3">
        <f t="shared" si="5"/>
        <v>0</v>
      </c>
      <c r="H10" s="3">
        <f t="shared" si="1"/>
        <v>0</v>
      </c>
      <c r="I10" s="14">
        <f t="shared" si="0"/>
        <v>0</v>
      </c>
      <c r="J10" s="3">
        <f t="shared" si="2"/>
        <v>0</v>
      </c>
      <c r="K10" s="3">
        <f t="shared" si="2"/>
        <v>0</v>
      </c>
      <c r="L10" s="3">
        <f t="shared" si="3"/>
        <v>0</v>
      </c>
      <c r="M10" s="3">
        <f t="shared" si="4"/>
        <v>0</v>
      </c>
    </row>
    <row r="11" spans="1:17" ht="15.75" thickBot="1" x14ac:dyDescent="0.3">
      <c r="A11" s="23"/>
      <c r="B11" s="20"/>
      <c r="C11" s="24"/>
      <c r="D11" s="24"/>
      <c r="E11" s="42"/>
      <c r="F11" s="25"/>
      <c r="G11" s="7">
        <f t="shared" si="5"/>
        <v>0</v>
      </c>
      <c r="H11" s="7">
        <f t="shared" si="1"/>
        <v>0</v>
      </c>
      <c r="I11" s="15">
        <f t="shared" si="0"/>
        <v>0</v>
      </c>
      <c r="J11" s="7">
        <f t="shared" si="2"/>
        <v>0</v>
      </c>
      <c r="K11" s="7">
        <f t="shared" si="2"/>
        <v>0</v>
      </c>
      <c r="L11" s="7">
        <f t="shared" si="3"/>
        <v>0</v>
      </c>
      <c r="M11" s="7">
        <f t="shared" si="4"/>
        <v>0</v>
      </c>
    </row>
    <row r="12" spans="1:17" ht="15.75" thickTop="1" x14ac:dyDescent="0.25">
      <c r="A12" s="60" t="s">
        <v>10</v>
      </c>
      <c r="B12" s="60"/>
      <c r="C12" s="60"/>
      <c r="D12" s="60"/>
      <c r="E12" s="60"/>
      <c r="F12" s="60"/>
      <c r="G12" s="8">
        <f>SUM(G4:G11)</f>
        <v>0</v>
      </c>
      <c r="H12" s="8">
        <f>SUM(H4:H11)</f>
        <v>0</v>
      </c>
      <c r="J12" s="8">
        <f>SUM(J4:J11)</f>
        <v>0</v>
      </c>
      <c r="K12" s="8">
        <f>SUM(K4:K11)</f>
        <v>0</v>
      </c>
      <c r="L12" s="8">
        <f>SUM(L4:L11)</f>
        <v>0</v>
      </c>
      <c r="M12" s="8">
        <f>SUM(M4:M11)</f>
        <v>0</v>
      </c>
    </row>
    <row r="15" spans="1:17" x14ac:dyDescent="0.25">
      <c r="A15" s="61" t="s">
        <v>463</v>
      </c>
      <c r="B15" s="61"/>
    </row>
    <row r="16" spans="1:17" x14ac:dyDescent="0.25">
      <c r="A16" t="s">
        <v>11</v>
      </c>
      <c r="B16" s="26">
        <f>M12</f>
        <v>0</v>
      </c>
      <c r="F16" s="29"/>
    </row>
    <row r="17" spans="1:13" x14ac:dyDescent="0.25">
      <c r="A17" t="s">
        <v>12</v>
      </c>
      <c r="B17" s="26"/>
      <c r="H17" t="s">
        <v>13</v>
      </c>
      <c r="I17" t="s">
        <v>14</v>
      </c>
      <c r="J17" t="s">
        <v>15</v>
      </c>
      <c r="K17" t="s">
        <v>16</v>
      </c>
      <c r="L17" t="s">
        <v>17</v>
      </c>
      <c r="M17" t="s">
        <v>18</v>
      </c>
    </row>
    <row r="18" spans="1:13" x14ac:dyDescent="0.25">
      <c r="A18" t="s">
        <v>19</v>
      </c>
      <c r="B18" s="26"/>
      <c r="F18" t="s">
        <v>20</v>
      </c>
      <c r="G18" s="12"/>
      <c r="H18" s="8">
        <f>G12</f>
        <v>0</v>
      </c>
      <c r="I18" s="8">
        <f>H18</f>
        <v>0</v>
      </c>
      <c r="J18" s="8">
        <f>I18</f>
        <v>0</v>
      </c>
      <c r="K18" s="8">
        <f>J18</f>
        <v>0</v>
      </c>
      <c r="L18" s="8">
        <f>K18</f>
        <v>0</v>
      </c>
      <c r="M18" s="8">
        <f>SUM(H18:L18)</f>
        <v>0</v>
      </c>
    </row>
    <row r="19" spans="1:13" x14ac:dyDescent="0.25">
      <c r="A19" t="s">
        <v>21</v>
      </c>
      <c r="B19" s="26"/>
      <c r="F19" t="s">
        <v>464</v>
      </c>
      <c r="G19" s="12">
        <v>0.05</v>
      </c>
      <c r="H19" s="8">
        <f>K12</f>
        <v>0</v>
      </c>
      <c r="I19" s="8">
        <f>H19*(1+$G$19)</f>
        <v>0</v>
      </c>
      <c r="J19" s="8">
        <f>I19*(1+$G$19)</f>
        <v>0</v>
      </c>
      <c r="K19" s="8">
        <f>J19*(1+$G$19)</f>
        <v>0</v>
      </c>
      <c r="L19" s="8">
        <f>K19*(1+$G$19)</f>
        <v>0</v>
      </c>
      <c r="M19" s="8">
        <f>SUM(H19:L19)</f>
        <v>0</v>
      </c>
    </row>
    <row r="20" spans="1:13" x14ac:dyDescent="0.25">
      <c r="A20" t="s">
        <v>22</v>
      </c>
      <c r="B20" s="26"/>
      <c r="F20" s="36" t="s">
        <v>32</v>
      </c>
      <c r="G20" s="37">
        <v>0.105</v>
      </c>
      <c r="H20" s="38">
        <f>J12</f>
        <v>0</v>
      </c>
      <c r="I20" s="38">
        <f>H20*(1+$G$20)</f>
        <v>0</v>
      </c>
      <c r="J20" s="38">
        <f>I20*(1+$G$20)</f>
        <v>0</v>
      </c>
      <c r="K20" s="38">
        <f>J20*(1+$G$20)</f>
        <v>0</v>
      </c>
      <c r="L20" s="38">
        <f>K20*(1+$G$20)</f>
        <v>0</v>
      </c>
      <c r="M20" s="38">
        <f>SUM(H20:L20)</f>
        <v>0</v>
      </c>
    </row>
    <row r="21" spans="1:13" x14ac:dyDescent="0.25">
      <c r="A21" t="s">
        <v>23</v>
      </c>
      <c r="B21" s="26"/>
      <c r="F21" t="s">
        <v>11</v>
      </c>
      <c r="G21" s="12"/>
      <c r="H21" s="8">
        <f>SUM(H18:H20)</f>
        <v>0</v>
      </c>
      <c r="I21" s="8">
        <f>SUM(I18:I20)</f>
        <v>0</v>
      </c>
      <c r="J21" s="8">
        <f>SUM(J18:J20)</f>
        <v>0</v>
      </c>
      <c r="K21" s="8">
        <f>SUM(K18:K20)</f>
        <v>0</v>
      </c>
      <c r="L21" s="8">
        <f>SUM(L18:L20)</f>
        <v>0</v>
      </c>
      <c r="M21" s="8">
        <f>SUM(H21:L21)</f>
        <v>0</v>
      </c>
    </row>
    <row r="22" spans="1:13" x14ac:dyDescent="0.25">
      <c r="A22" t="s">
        <v>24</v>
      </c>
      <c r="B22" s="26"/>
      <c r="G22" s="12"/>
      <c r="H22" s="8"/>
      <c r="I22" s="8"/>
      <c r="J22" s="8"/>
      <c r="K22" s="8"/>
      <c r="L22" s="8"/>
      <c r="M22" s="8"/>
    </row>
    <row r="23" spans="1:13" x14ac:dyDescent="0.25">
      <c r="B23" s="8"/>
      <c r="F23" t="s">
        <v>25</v>
      </c>
      <c r="H23" s="8">
        <f>SUM(H21:H21)</f>
        <v>0</v>
      </c>
      <c r="I23" s="8">
        <f>SUM(I21:I21)</f>
        <v>0</v>
      </c>
      <c r="J23" s="8">
        <f>SUM(J21:J21)</f>
        <v>0</v>
      </c>
      <c r="K23" s="8">
        <f>SUM(K21:K21)</f>
        <v>0</v>
      </c>
      <c r="L23" s="8">
        <f>SUM(L21:L21)</f>
        <v>0</v>
      </c>
      <c r="M23" s="8">
        <f>SUM(H23:L23)</f>
        <v>0</v>
      </c>
    </row>
    <row r="24" spans="1:13" ht="15.75" thickBot="1" x14ac:dyDescent="0.3">
      <c r="A24" t="s">
        <v>25</v>
      </c>
      <c r="B24" s="18">
        <f>SUM(B16:B23)</f>
        <v>0</v>
      </c>
      <c r="F24" s="33" t="s">
        <v>467</v>
      </c>
      <c r="G24" s="33"/>
      <c r="H24" s="9">
        <f>B28</f>
        <v>0</v>
      </c>
      <c r="I24" s="9">
        <f>I23*$B$27</f>
        <v>0</v>
      </c>
      <c r="J24" s="9">
        <f>J23*$B$27</f>
        <v>0</v>
      </c>
      <c r="K24" s="9">
        <f>K23*$B$27</f>
        <v>0</v>
      </c>
      <c r="L24" s="9">
        <f>L23*$B$27</f>
        <v>0</v>
      </c>
      <c r="M24" s="9">
        <f>SUM(H24:L24)</f>
        <v>0</v>
      </c>
    </row>
    <row r="25" spans="1:13" ht="15.75" thickTop="1" x14ac:dyDescent="0.25">
      <c r="B25" s="8"/>
      <c r="F25" t="s">
        <v>472</v>
      </c>
      <c r="H25" s="8">
        <f>H23+H24</f>
        <v>0</v>
      </c>
      <c r="I25" s="8">
        <f>I23+I24</f>
        <v>0</v>
      </c>
      <c r="J25" s="8">
        <f>J23+J24</f>
        <v>0</v>
      </c>
      <c r="K25" s="8">
        <f>K23+K24</f>
        <v>0</v>
      </c>
      <c r="L25" s="8">
        <f>L23+L24</f>
        <v>0</v>
      </c>
      <c r="M25" s="8">
        <f>SUM(H25:L25)</f>
        <v>0</v>
      </c>
    </row>
    <row r="26" spans="1:13" x14ac:dyDescent="0.25">
      <c r="A26" t="s">
        <v>465</v>
      </c>
      <c r="B26" s="8">
        <f>B24-B20-B21-IF(B22&gt;25000,B22-25000,0)</f>
        <v>0</v>
      </c>
      <c r="H26" s="8"/>
      <c r="I26" s="8"/>
      <c r="J26" s="8"/>
      <c r="K26" s="8"/>
      <c r="L26" s="8"/>
      <c r="M26" s="8"/>
    </row>
    <row r="27" spans="1:13" x14ac:dyDescent="0.25">
      <c r="A27" t="s">
        <v>466</v>
      </c>
      <c r="B27" s="12">
        <v>0.48499999999999999</v>
      </c>
    </row>
    <row r="28" spans="1:13" x14ac:dyDescent="0.25">
      <c r="A28" t="s">
        <v>467</v>
      </c>
      <c r="B28" s="18">
        <f>B26*B27</f>
        <v>0</v>
      </c>
    </row>
    <row r="29" spans="1:13" ht="15.75" thickBot="1" x14ac:dyDescent="0.3">
      <c r="B29" s="9"/>
    </row>
    <row r="30" spans="1:13" ht="15.75" thickTop="1" x14ac:dyDescent="0.25">
      <c r="A30" t="s">
        <v>26</v>
      </c>
      <c r="B30" s="8">
        <f>B24+B28</f>
        <v>0</v>
      </c>
    </row>
    <row r="35" spans="1:14" x14ac:dyDescent="0.25">
      <c r="A35" s="27"/>
    </row>
    <row r="39" spans="1:14" x14ac:dyDescent="0.25">
      <c r="F39" s="28"/>
      <c r="G39" s="28"/>
      <c r="H39" s="28"/>
      <c r="I39" s="28"/>
      <c r="J39" s="28"/>
      <c r="K39" s="28"/>
      <c r="L39" s="28"/>
      <c r="M39" s="28"/>
    </row>
    <row r="40" spans="1:14" hidden="1" x14ac:dyDescent="0.25">
      <c r="F40" s="28"/>
      <c r="G40" s="28"/>
      <c r="H40" s="28"/>
      <c r="I40" s="28"/>
      <c r="J40" s="28" t="str">
        <f>A46&amp;"          "&amp;B46</f>
        <v>7H750          Physiology</v>
      </c>
      <c r="K40" s="28"/>
      <c r="L40" s="28"/>
      <c r="M40" s="28"/>
    </row>
    <row r="41" spans="1:14" hidden="1" x14ac:dyDescent="0.25">
      <c r="F41" s="28"/>
      <c r="G41" s="28"/>
      <c r="H41" s="28"/>
      <c r="I41" s="28"/>
      <c r="J41" s="28" t="str">
        <f t="shared" ref="J41:J104" si="6">A47&amp;"          "&amp;B47</f>
        <v>7H751          Muscle Biology Center</v>
      </c>
      <c r="K41" s="28"/>
      <c r="L41" s="28"/>
      <c r="M41" s="28"/>
    </row>
    <row r="42" spans="1:14" hidden="1" x14ac:dyDescent="0.25">
      <c r="F42" s="28"/>
      <c r="G42" s="28"/>
      <c r="H42" s="28"/>
      <c r="I42" s="28"/>
      <c r="J42" s="28" t="str">
        <f t="shared" si="6"/>
        <v xml:space="preserve">          -----------------</v>
      </c>
      <c r="K42" s="28"/>
      <c r="L42" s="28"/>
      <c r="M42" s="28"/>
    </row>
    <row r="43" spans="1:14" hidden="1" x14ac:dyDescent="0.25">
      <c r="F43" s="28"/>
      <c r="G43" s="28"/>
      <c r="H43" s="28"/>
      <c r="I43" s="28"/>
      <c r="J43" s="28" t="str">
        <f t="shared" si="6"/>
        <v>7A009          Academic Affairs</v>
      </c>
      <c r="K43" s="28"/>
      <c r="L43" s="28"/>
      <c r="M43" s="28"/>
    </row>
    <row r="44" spans="1:14" hidden="1" x14ac:dyDescent="0.25">
      <c r="F44" s="28"/>
      <c r="G44" s="28"/>
      <c r="H44" s="28"/>
      <c r="I44" s="28"/>
      <c r="J44" s="28" t="str">
        <f t="shared" si="6"/>
        <v>7H007          Ambulatory Services/KY Clinic Admin</v>
      </c>
      <c r="K44" s="28"/>
      <c r="L44" s="28"/>
      <c r="M44" s="28"/>
    </row>
    <row r="45" spans="1:14" hidden="1" x14ac:dyDescent="0.25">
      <c r="A45" s="31" t="s">
        <v>435</v>
      </c>
      <c r="B45" s="28" t="s">
        <v>436</v>
      </c>
      <c r="C45" s="28"/>
      <c r="D45" s="28"/>
      <c r="E45" s="28"/>
      <c r="F45" s="28"/>
      <c r="G45" s="28"/>
      <c r="H45" s="28"/>
      <c r="I45" s="28"/>
      <c r="J45" s="28" t="str">
        <f t="shared" si="6"/>
        <v>7H081          AMR Anatomy &amp; Neurobiology</v>
      </c>
      <c r="K45" s="28"/>
      <c r="L45" s="28"/>
      <c r="M45" s="28"/>
      <c r="N45" s="28"/>
    </row>
    <row r="46" spans="1:14" hidden="1" x14ac:dyDescent="0.25">
      <c r="A46" s="31" t="s">
        <v>291</v>
      </c>
      <c r="B46" s="28" t="s">
        <v>292</v>
      </c>
      <c r="C46" s="28"/>
      <c r="D46" s="28"/>
      <c r="E46" s="28"/>
      <c r="F46" s="28"/>
      <c r="G46" s="28"/>
      <c r="H46" s="28"/>
      <c r="I46" s="28"/>
      <c r="J46" s="28" t="str">
        <f t="shared" si="6"/>
        <v>7H082          AMR Biochemistry</v>
      </c>
      <c r="K46" s="28"/>
      <c r="L46" s="28"/>
      <c r="M46" s="28"/>
      <c r="N46" s="28"/>
    </row>
    <row r="47" spans="1:14" hidden="1" x14ac:dyDescent="0.25">
      <c r="A47" s="31" t="s">
        <v>473</v>
      </c>
      <c r="B47" s="28" t="s">
        <v>474</v>
      </c>
      <c r="C47" s="28"/>
      <c r="D47" s="28"/>
      <c r="E47" s="28"/>
      <c r="F47" s="28"/>
      <c r="G47" s="28"/>
      <c r="H47" s="28"/>
      <c r="I47" s="28"/>
      <c r="J47" s="28" t="str">
        <f t="shared" si="6"/>
        <v>7H083          AMR Microbiology &amp; Immunology</v>
      </c>
      <c r="K47" s="28"/>
      <c r="L47" s="28"/>
      <c r="M47" s="28"/>
      <c r="N47" s="28"/>
    </row>
    <row r="48" spans="1:14" hidden="1" x14ac:dyDescent="0.25">
      <c r="A48" s="31"/>
      <c r="B48" s="32" t="s">
        <v>437</v>
      </c>
      <c r="C48" s="28"/>
      <c r="D48" s="28"/>
      <c r="E48" s="28"/>
      <c r="F48" s="28"/>
      <c r="G48" s="28"/>
      <c r="H48" s="28"/>
      <c r="I48" s="28"/>
      <c r="J48" s="28" t="str">
        <f t="shared" si="6"/>
        <v>7H084          AMR Physiology</v>
      </c>
      <c r="K48" s="28"/>
      <c r="L48" s="28"/>
      <c r="M48" s="28"/>
      <c r="N48" s="28"/>
    </row>
    <row r="49" spans="1:14" hidden="1" x14ac:dyDescent="0.25">
      <c r="A49" s="31" t="s">
        <v>47</v>
      </c>
      <c r="B49" s="28" t="s">
        <v>55</v>
      </c>
      <c r="C49" s="28"/>
      <c r="D49" s="28"/>
      <c r="E49" s="28"/>
      <c r="F49" s="28"/>
      <c r="G49" s="28"/>
      <c r="H49" s="28"/>
      <c r="I49" s="28"/>
      <c r="J49" s="28" t="str">
        <f t="shared" si="6"/>
        <v>7H085          AMR Toxicology</v>
      </c>
      <c r="K49" s="28"/>
      <c r="L49" s="28"/>
      <c r="M49" s="28"/>
      <c r="N49" s="28"/>
    </row>
    <row r="50" spans="1:14" hidden="1" x14ac:dyDescent="0.25">
      <c r="A50" s="31" t="s">
        <v>100</v>
      </c>
      <c r="B50" s="28" t="s">
        <v>111</v>
      </c>
      <c r="C50" s="28"/>
      <c r="D50" s="28"/>
      <c r="E50" s="28"/>
      <c r="F50" s="28"/>
      <c r="G50" s="28"/>
      <c r="H50" s="28"/>
      <c r="I50" s="28"/>
      <c r="J50" s="28" t="str">
        <f t="shared" si="6"/>
        <v>7H100          Anatomy &amp; Neurobiology</v>
      </c>
      <c r="K50" s="28"/>
      <c r="L50" s="28"/>
      <c r="M50" s="28"/>
      <c r="N50" s="28"/>
    </row>
    <row r="51" spans="1:14" hidden="1" x14ac:dyDescent="0.25">
      <c r="A51" s="31" t="s">
        <v>138</v>
      </c>
      <c r="B51" s="28" t="s">
        <v>139</v>
      </c>
      <c r="C51" s="28"/>
      <c r="D51" s="28"/>
      <c r="E51" s="28"/>
      <c r="F51" s="28"/>
      <c r="G51" s="28"/>
      <c r="H51" s="28"/>
      <c r="I51" s="28"/>
      <c r="J51" s="28" t="str">
        <f t="shared" si="6"/>
        <v xml:space="preserve">7H130          Anesthesiology </v>
      </c>
      <c r="K51" s="28"/>
      <c r="L51" s="28"/>
      <c r="M51" s="28"/>
      <c r="N51" s="28"/>
    </row>
    <row r="52" spans="1:14" hidden="1" x14ac:dyDescent="0.25">
      <c r="A52" s="31" t="s">
        <v>140</v>
      </c>
      <c r="B52" s="28" t="s">
        <v>144</v>
      </c>
      <c r="C52" s="28"/>
      <c r="D52" s="28"/>
      <c r="E52" s="28"/>
      <c r="F52" s="28"/>
      <c r="G52" s="28"/>
      <c r="H52" s="28"/>
      <c r="I52" s="28"/>
      <c r="J52" s="28" t="str">
        <f t="shared" si="6"/>
        <v>7H139          Anesthesiology - ACS</v>
      </c>
      <c r="K52" s="28"/>
      <c r="L52" s="28"/>
      <c r="M52" s="28"/>
      <c r="N52" s="28"/>
    </row>
    <row r="53" spans="1:14" hidden="1" x14ac:dyDescent="0.25">
      <c r="A53" s="31" t="s">
        <v>141</v>
      </c>
      <c r="B53" s="28" t="s">
        <v>145</v>
      </c>
      <c r="C53" s="28"/>
      <c r="D53" s="28"/>
      <c r="E53" s="28"/>
      <c r="F53" s="28"/>
      <c r="G53" s="28"/>
      <c r="H53" s="28"/>
      <c r="I53" s="28"/>
      <c r="J53" s="28" t="str">
        <f t="shared" si="6"/>
        <v>7H131          Anesthesiology - Acute</v>
      </c>
      <c r="K53" s="28"/>
      <c r="L53" s="28"/>
      <c r="M53" s="28"/>
      <c r="N53" s="28"/>
    </row>
    <row r="54" spans="1:14" hidden="1" x14ac:dyDescent="0.25">
      <c r="A54" s="31" t="s">
        <v>142</v>
      </c>
      <c r="B54" s="28" t="s">
        <v>146</v>
      </c>
      <c r="C54" s="28"/>
      <c r="D54" s="28"/>
      <c r="E54" s="28"/>
      <c r="F54" s="28"/>
      <c r="G54" s="28"/>
      <c r="H54" s="28"/>
      <c r="I54" s="28"/>
      <c r="J54" s="28" t="str">
        <f t="shared" si="6"/>
        <v>7H132          Anesthesiology - CAS</v>
      </c>
      <c r="K54" s="28"/>
      <c r="L54" s="28"/>
      <c r="M54" s="28"/>
      <c r="N54" s="28"/>
    </row>
    <row r="55" spans="1:14" hidden="1" x14ac:dyDescent="0.25">
      <c r="A55" s="31" t="s">
        <v>143</v>
      </c>
      <c r="B55" s="28" t="s">
        <v>147</v>
      </c>
      <c r="C55" s="28"/>
      <c r="D55" s="28"/>
      <c r="E55" s="28"/>
      <c r="F55" s="28"/>
      <c r="G55" s="28"/>
      <c r="H55" s="28"/>
      <c r="I55" s="28"/>
      <c r="J55" s="28" t="str">
        <f t="shared" si="6"/>
        <v>7H133          Anesthesiology - ICU</v>
      </c>
      <c r="K55" s="28"/>
      <c r="L55" s="28"/>
      <c r="M55" s="28"/>
      <c r="N55" s="28"/>
    </row>
    <row r="56" spans="1:14" hidden="1" x14ac:dyDescent="0.25">
      <c r="A56" s="31" t="s">
        <v>150</v>
      </c>
      <c r="B56" s="28" t="s">
        <v>151</v>
      </c>
      <c r="C56" s="28"/>
      <c r="D56" s="28"/>
      <c r="E56" s="28"/>
      <c r="F56" s="28"/>
      <c r="G56" s="28"/>
      <c r="H56" s="28"/>
      <c r="I56" s="28"/>
      <c r="J56" s="28" t="str">
        <f t="shared" si="6"/>
        <v>7H134          Anesthesiology - IPG</v>
      </c>
      <c r="K56" s="28"/>
      <c r="L56" s="28"/>
      <c r="M56" s="28"/>
      <c r="N56" s="28"/>
    </row>
    <row r="57" spans="1:14" hidden="1" x14ac:dyDescent="0.25">
      <c r="A57" s="31" t="s">
        <v>155</v>
      </c>
      <c r="B57" s="28" t="s">
        <v>438</v>
      </c>
      <c r="C57" s="28"/>
      <c r="D57" s="28"/>
      <c r="E57" s="28"/>
      <c r="F57" s="28"/>
      <c r="G57" s="28"/>
      <c r="H57" s="28"/>
      <c r="I57" s="28"/>
      <c r="J57" s="28" t="str">
        <f t="shared" si="6"/>
        <v>7H137          Anesthesiology - L&amp;D</v>
      </c>
      <c r="K57" s="28"/>
      <c r="L57" s="28"/>
      <c r="M57" s="28"/>
      <c r="N57" s="28"/>
    </row>
    <row r="58" spans="1:14" hidden="1" x14ac:dyDescent="0.25">
      <c r="A58" s="31" t="s">
        <v>163</v>
      </c>
      <c r="B58" s="28" t="s">
        <v>439</v>
      </c>
      <c r="C58" s="28"/>
      <c r="D58" s="28"/>
      <c r="E58" s="28"/>
      <c r="F58" s="28"/>
      <c r="G58" s="28"/>
      <c r="H58" s="28"/>
      <c r="I58" s="28"/>
      <c r="J58" s="28" t="str">
        <f t="shared" si="6"/>
        <v>7H135          Anesthesiology - OR</v>
      </c>
      <c r="K58" s="28"/>
      <c r="L58" s="28"/>
      <c r="M58" s="28"/>
      <c r="N58" s="28"/>
    </row>
    <row r="59" spans="1:14" hidden="1" x14ac:dyDescent="0.25">
      <c r="A59" s="31" t="s">
        <v>156</v>
      </c>
      <c r="B59" s="28" t="s">
        <v>440</v>
      </c>
      <c r="C59" s="28"/>
      <c r="D59" s="28"/>
      <c r="E59" s="28"/>
      <c r="F59" s="28"/>
      <c r="G59" s="28"/>
      <c r="H59" s="28"/>
      <c r="I59" s="28"/>
      <c r="J59" s="28" t="str">
        <f t="shared" si="6"/>
        <v>7H138          Anesthesiology - Other</v>
      </c>
      <c r="K59" s="28"/>
      <c r="L59" s="28"/>
      <c r="M59" s="28"/>
      <c r="N59" s="28"/>
    </row>
    <row r="60" spans="1:14" hidden="1" x14ac:dyDescent="0.25">
      <c r="A60" s="31" t="s">
        <v>157</v>
      </c>
      <c r="B60" s="28" t="s">
        <v>441</v>
      </c>
      <c r="C60" s="28"/>
      <c r="D60" s="28"/>
      <c r="E60" s="28"/>
      <c r="F60" s="28"/>
      <c r="G60" s="28"/>
      <c r="H60" s="28"/>
      <c r="I60" s="28"/>
      <c r="J60" s="28" t="str">
        <f t="shared" si="6"/>
        <v>7H128          Anesthesiology - Pain</v>
      </c>
      <c r="K60" s="28"/>
      <c r="L60" s="28"/>
      <c r="M60" s="28"/>
      <c r="N60" s="28"/>
    </row>
    <row r="61" spans="1:14" hidden="1" x14ac:dyDescent="0.25">
      <c r="A61" s="31" t="s">
        <v>158</v>
      </c>
      <c r="B61" s="28" t="s">
        <v>442</v>
      </c>
      <c r="C61" s="28"/>
      <c r="D61" s="28"/>
      <c r="E61" s="28"/>
      <c r="F61" s="28"/>
      <c r="G61" s="28"/>
      <c r="H61" s="28"/>
      <c r="I61" s="28"/>
      <c r="J61" s="28" t="str">
        <f t="shared" si="6"/>
        <v>7H129          Anesthesiology - Pre OP</v>
      </c>
      <c r="K61" s="28"/>
      <c r="L61" s="28"/>
      <c r="M61" s="28"/>
      <c r="N61" s="28"/>
    </row>
    <row r="62" spans="1:14" hidden="1" x14ac:dyDescent="0.25">
      <c r="A62" s="31" t="s">
        <v>159</v>
      </c>
      <c r="B62" s="28" t="s">
        <v>443</v>
      </c>
      <c r="C62" s="28"/>
      <c r="D62" s="28"/>
      <c r="E62" s="28"/>
      <c r="F62" s="28"/>
      <c r="G62" s="28"/>
      <c r="H62" s="28"/>
      <c r="I62" s="28"/>
      <c r="J62" s="28" t="str">
        <f t="shared" si="6"/>
        <v>7H127          Anesthesiology - Shriner</v>
      </c>
      <c r="K62" s="28"/>
      <c r="L62" s="28"/>
      <c r="M62" s="28"/>
      <c r="N62" s="28"/>
    </row>
    <row r="63" spans="1:14" hidden="1" x14ac:dyDescent="0.25">
      <c r="A63" s="31" t="s">
        <v>161</v>
      </c>
      <c r="B63" s="28" t="s">
        <v>444</v>
      </c>
      <c r="C63" s="28"/>
      <c r="D63" s="28"/>
      <c r="E63" s="28"/>
      <c r="F63" s="28"/>
      <c r="G63" s="28"/>
      <c r="H63" s="28"/>
      <c r="I63" s="28"/>
      <c r="J63" s="28" t="str">
        <f t="shared" si="6"/>
        <v>7H008          Area Health Education Center</v>
      </c>
      <c r="K63" s="28"/>
      <c r="L63" s="28"/>
      <c r="M63" s="28"/>
      <c r="N63" s="28"/>
    </row>
    <row r="64" spans="1:14" hidden="1" x14ac:dyDescent="0.25">
      <c r="A64" s="31" t="s">
        <v>160</v>
      </c>
      <c r="B64" s="28" t="s">
        <v>445</v>
      </c>
      <c r="C64" s="28"/>
      <c r="D64" s="28"/>
      <c r="E64" s="28"/>
      <c r="F64" s="28"/>
      <c r="G64" s="28"/>
      <c r="H64" s="28"/>
      <c r="I64" s="28"/>
      <c r="J64" s="28" t="str">
        <f t="shared" si="6"/>
        <v>7H150          Behavioral Science</v>
      </c>
      <c r="K64" s="28"/>
      <c r="L64" s="28"/>
      <c r="M64" s="28"/>
      <c r="N64" s="28"/>
    </row>
    <row r="65" spans="1:14" hidden="1" x14ac:dyDescent="0.25">
      <c r="A65" s="31" t="s">
        <v>162</v>
      </c>
      <c r="B65" s="28" t="s">
        <v>446</v>
      </c>
      <c r="C65" s="28"/>
      <c r="D65" s="28"/>
      <c r="E65" s="28"/>
      <c r="F65" s="28"/>
      <c r="G65" s="28"/>
      <c r="H65" s="28"/>
      <c r="I65" s="28"/>
      <c r="J65" s="28" t="str">
        <f t="shared" si="6"/>
        <v>7H180          Biochemistry</v>
      </c>
      <c r="K65" s="28"/>
      <c r="L65" s="28"/>
      <c r="M65" s="28"/>
      <c r="N65" s="28"/>
    </row>
    <row r="66" spans="1:14" hidden="1" x14ac:dyDescent="0.25">
      <c r="A66" s="31" t="s">
        <v>153</v>
      </c>
      <c r="B66" s="28" t="s">
        <v>447</v>
      </c>
      <c r="C66" s="28"/>
      <c r="D66" s="28"/>
      <c r="E66" s="28"/>
      <c r="F66" s="28"/>
      <c r="G66" s="28"/>
      <c r="H66" s="28"/>
      <c r="I66" s="28"/>
      <c r="J66" s="28" t="str">
        <f t="shared" si="6"/>
        <v>7C300          Bioethics &amp; Research Integrity Committee</v>
      </c>
      <c r="K66" s="28"/>
      <c r="L66" s="28"/>
      <c r="M66" s="28"/>
      <c r="N66" s="28"/>
    </row>
    <row r="67" spans="1:14" hidden="1" x14ac:dyDescent="0.25">
      <c r="A67" s="31" t="s">
        <v>154</v>
      </c>
      <c r="B67" s="28" t="s">
        <v>448</v>
      </c>
      <c r="C67" s="28"/>
      <c r="D67" s="28"/>
      <c r="E67" s="28"/>
      <c r="F67" s="28"/>
      <c r="G67" s="28"/>
      <c r="H67" s="28"/>
      <c r="I67" s="28"/>
      <c r="J67" s="28" t="str">
        <f t="shared" si="6"/>
        <v>7C400          Biomedical Informatics Core</v>
      </c>
      <c r="K67" s="28"/>
      <c r="L67" s="28"/>
      <c r="M67" s="28"/>
      <c r="N67" s="28"/>
    </row>
    <row r="68" spans="1:14" hidden="1" x14ac:dyDescent="0.25">
      <c r="A68" s="31" t="s">
        <v>152</v>
      </c>
      <c r="B68" s="28" t="s">
        <v>449</v>
      </c>
      <c r="C68" s="28"/>
      <c r="D68" s="28"/>
      <c r="E68" s="28"/>
      <c r="F68" s="28"/>
      <c r="G68" s="28"/>
      <c r="H68" s="28"/>
      <c r="I68" s="28"/>
      <c r="J68" s="28" t="str">
        <f t="shared" si="6"/>
        <v>7C200          Biostatistics, Design &amp; Research Ethics</v>
      </c>
      <c r="K68" s="28"/>
      <c r="L68" s="28"/>
      <c r="M68" s="28"/>
      <c r="N68" s="28"/>
    </row>
    <row r="69" spans="1:14" hidden="1" x14ac:dyDescent="0.25">
      <c r="A69" s="31" t="s">
        <v>101</v>
      </c>
      <c r="B69" s="28" t="s">
        <v>108</v>
      </c>
      <c r="C69" s="28"/>
      <c r="D69" s="28"/>
      <c r="E69" s="28"/>
      <c r="F69" s="28"/>
      <c r="G69" s="28"/>
      <c r="H69" s="28"/>
      <c r="I69" s="28"/>
      <c r="J69" s="28" t="str">
        <f t="shared" si="6"/>
        <v>7H025          Cancer Center-Core Support</v>
      </c>
      <c r="K69" s="28"/>
      <c r="L69" s="28"/>
      <c r="M69" s="28"/>
      <c r="N69" s="28"/>
    </row>
    <row r="70" spans="1:14" hidden="1" x14ac:dyDescent="0.25">
      <c r="A70" s="31" t="s">
        <v>168</v>
      </c>
      <c r="B70" s="28" t="s">
        <v>169</v>
      </c>
      <c r="C70" s="28"/>
      <c r="D70" s="28"/>
      <c r="E70" s="28"/>
      <c r="F70" s="28"/>
      <c r="G70" s="28"/>
      <c r="H70" s="28"/>
      <c r="I70" s="28"/>
      <c r="J70" s="28" t="str">
        <f t="shared" si="6"/>
        <v xml:space="preserve">7H365          Cardiovascular Research </v>
      </c>
      <c r="K70" s="28"/>
      <c r="L70" s="28"/>
      <c r="M70" s="28"/>
      <c r="N70" s="28"/>
    </row>
    <row r="71" spans="1:14" hidden="1" x14ac:dyDescent="0.25">
      <c r="A71" s="31" t="s">
        <v>172</v>
      </c>
      <c r="B71" s="28" t="s">
        <v>173</v>
      </c>
      <c r="C71" s="28"/>
      <c r="D71" s="28"/>
      <c r="E71" s="28"/>
      <c r="F71" s="28"/>
      <c r="G71" s="28"/>
      <c r="H71" s="28"/>
      <c r="I71" s="28"/>
      <c r="J71" s="28" t="str">
        <f t="shared" si="6"/>
        <v>7H051          Cardiovascular Research Center</v>
      </c>
      <c r="K71" s="28"/>
      <c r="L71" s="28"/>
      <c r="M71" s="28"/>
      <c r="N71" s="28"/>
    </row>
    <row r="72" spans="1:14" hidden="1" x14ac:dyDescent="0.25">
      <c r="A72" s="31" t="s">
        <v>74</v>
      </c>
      <c r="B72" s="28" t="s">
        <v>75</v>
      </c>
      <c r="C72" s="28"/>
      <c r="D72" s="28"/>
      <c r="E72" s="28"/>
      <c r="F72" s="28"/>
      <c r="G72" s="28"/>
      <c r="H72" s="28"/>
      <c r="I72" s="28"/>
      <c r="J72" s="28" t="str">
        <f t="shared" si="6"/>
        <v>7C000          Center for Clinical Translational Sciences</v>
      </c>
      <c r="K72" s="28"/>
      <c r="L72" s="28"/>
      <c r="M72" s="28"/>
      <c r="N72" s="28"/>
    </row>
    <row r="73" spans="1:14" hidden="1" x14ac:dyDescent="0.25">
      <c r="A73" s="31" t="s">
        <v>76</v>
      </c>
      <c r="B73" s="28" t="s">
        <v>77</v>
      </c>
      <c r="C73" s="28"/>
      <c r="D73" s="28"/>
      <c r="E73" s="28"/>
      <c r="F73" s="28"/>
      <c r="G73" s="28"/>
      <c r="H73" s="28"/>
      <c r="I73" s="28"/>
      <c r="J73" s="28" t="str">
        <f t="shared" si="6"/>
        <v>7P240          Center for Public Health Systems Research</v>
      </c>
      <c r="K73" s="28"/>
      <c r="L73" s="28"/>
      <c r="M73" s="28"/>
      <c r="N73" s="28"/>
    </row>
    <row r="74" spans="1:14" hidden="1" x14ac:dyDescent="0.25">
      <c r="A74" s="31" t="s">
        <v>73</v>
      </c>
      <c r="B74" s="28" t="s">
        <v>72</v>
      </c>
      <c r="C74" s="28"/>
      <c r="D74" s="28"/>
      <c r="E74" s="28"/>
      <c r="F74" s="28"/>
      <c r="G74" s="28"/>
      <c r="H74" s="28"/>
      <c r="I74" s="28"/>
      <c r="J74" s="28" t="str">
        <f t="shared" si="6"/>
        <v>7H090          Center on Drug &amp; Alcohol Research</v>
      </c>
      <c r="K74" s="28"/>
      <c r="L74" s="28"/>
      <c r="M74" s="28"/>
      <c r="N74" s="28"/>
    </row>
    <row r="75" spans="1:14" hidden="1" x14ac:dyDescent="0.25">
      <c r="A75" s="31" t="s">
        <v>124</v>
      </c>
      <c r="B75" s="28" t="s">
        <v>125</v>
      </c>
      <c r="C75" s="28"/>
      <c r="D75" s="28"/>
      <c r="E75" s="28"/>
      <c r="F75" s="28"/>
      <c r="G75" s="28"/>
      <c r="H75" s="28"/>
      <c r="I75" s="28"/>
      <c r="J75" s="28" t="str">
        <f t="shared" si="6"/>
        <v>7K900          Center Pharmaceutical Sci &amp; Tech</v>
      </c>
      <c r="K75" s="28"/>
      <c r="L75" s="28"/>
      <c r="M75" s="28"/>
      <c r="N75" s="28"/>
    </row>
    <row r="76" spans="1:14" hidden="1" x14ac:dyDescent="0.25">
      <c r="A76" s="31" t="s">
        <v>209</v>
      </c>
      <c r="B76" s="28" t="s">
        <v>216</v>
      </c>
      <c r="C76" s="28"/>
      <c r="D76" s="28"/>
      <c r="E76" s="28"/>
      <c r="F76" s="28"/>
      <c r="G76" s="28"/>
      <c r="H76" s="28"/>
      <c r="I76" s="28"/>
      <c r="J76" s="28" t="str">
        <f t="shared" si="6"/>
        <v>7C700          Clinical &amp; Translational Methodology Dev</v>
      </c>
      <c r="K76" s="28"/>
      <c r="L76" s="28"/>
      <c r="M76" s="28"/>
      <c r="N76" s="28"/>
    </row>
    <row r="77" spans="1:14" hidden="1" x14ac:dyDescent="0.25">
      <c r="A77" s="31" t="s">
        <v>130</v>
      </c>
      <c r="B77" s="28" t="s">
        <v>131</v>
      </c>
      <c r="C77" s="28"/>
      <c r="D77" s="28"/>
      <c r="E77" s="28"/>
      <c r="F77" s="28"/>
      <c r="G77" s="28"/>
      <c r="H77" s="28"/>
      <c r="I77" s="28"/>
      <c r="J77" s="28" t="str">
        <f>A83&amp;"              "&amp;B83</f>
        <v>7A5              Clinical Affairs</v>
      </c>
      <c r="K77" s="28"/>
      <c r="L77" s="28"/>
      <c r="M77" s="28"/>
      <c r="N77" s="28"/>
    </row>
    <row r="78" spans="1:14" hidden="1" x14ac:dyDescent="0.25">
      <c r="A78" s="31" t="s">
        <v>68</v>
      </c>
      <c r="B78" s="28" t="s">
        <v>69</v>
      </c>
      <c r="C78" s="28"/>
      <c r="D78" s="28"/>
      <c r="E78" s="28"/>
      <c r="F78" s="28"/>
      <c r="G78" s="28"/>
      <c r="H78" s="28"/>
      <c r="I78" s="28"/>
      <c r="J78" s="28" t="str">
        <f t="shared" si="6"/>
        <v>7K350          Clinical Pharmaceutical Sciences</v>
      </c>
      <c r="K78" s="28"/>
      <c r="L78" s="28"/>
      <c r="M78" s="28"/>
      <c r="N78" s="28"/>
    </row>
    <row r="79" spans="1:14" hidden="1" x14ac:dyDescent="0.25">
      <c r="A79" s="31" t="s">
        <v>416</v>
      </c>
      <c r="B79" s="28" t="s">
        <v>417</v>
      </c>
      <c r="C79" s="28"/>
      <c r="D79" s="28"/>
      <c r="E79" s="28"/>
      <c r="F79" s="28"/>
      <c r="G79" s="28"/>
      <c r="H79" s="28"/>
      <c r="I79" s="28"/>
      <c r="J79" s="28" t="str">
        <f t="shared" si="6"/>
        <v>7C100          Clinical Research &amp; Development Operations</v>
      </c>
      <c r="K79" s="28"/>
      <c r="L79" s="28"/>
      <c r="M79" s="28"/>
      <c r="N79" s="28"/>
    </row>
    <row r="80" spans="1:14" hidden="1" x14ac:dyDescent="0.25">
      <c r="A80" s="31" t="s">
        <v>149</v>
      </c>
      <c r="B80" s="28" t="s">
        <v>148</v>
      </c>
      <c r="C80" s="28"/>
      <c r="D80" s="28"/>
      <c r="E80" s="28"/>
      <c r="F80" s="28"/>
      <c r="G80" s="28"/>
      <c r="H80" s="28"/>
      <c r="I80" s="28"/>
      <c r="J80" s="28" t="str">
        <f t="shared" si="6"/>
        <v>7A000          College of Dentistry</v>
      </c>
      <c r="K80" s="28"/>
      <c r="L80" s="28"/>
      <c r="M80" s="28"/>
      <c r="N80" s="28"/>
    </row>
    <row r="81" spans="1:14" hidden="1" x14ac:dyDescent="0.25">
      <c r="A81" s="31" t="s">
        <v>381</v>
      </c>
      <c r="B81" s="28" t="s">
        <v>382</v>
      </c>
      <c r="C81" s="28"/>
      <c r="D81" s="28"/>
      <c r="E81" s="28"/>
      <c r="F81" s="28"/>
      <c r="G81" s="28"/>
      <c r="H81" s="28"/>
      <c r="I81" s="28"/>
      <c r="J81" s="28" t="str">
        <f t="shared" si="6"/>
        <v>7N800          College of Health Sciences</v>
      </c>
      <c r="K81" s="28"/>
      <c r="L81" s="28"/>
      <c r="M81" s="28"/>
      <c r="N81" s="28"/>
    </row>
    <row r="82" spans="1:14" hidden="1" x14ac:dyDescent="0.25">
      <c r="A82" s="31" t="s">
        <v>82</v>
      </c>
      <c r="B82" s="28" t="s">
        <v>83</v>
      </c>
      <c r="C82" s="28"/>
      <c r="D82" s="28"/>
      <c r="E82" s="28"/>
      <c r="F82" s="28"/>
      <c r="G82" s="28"/>
      <c r="H82" s="28"/>
      <c r="I82" s="28"/>
      <c r="J82" s="28" t="str">
        <f t="shared" si="6"/>
        <v>7H000          College of Medicine</v>
      </c>
      <c r="K82" s="28"/>
      <c r="L82" s="28"/>
      <c r="M82" s="28"/>
      <c r="N82" s="28"/>
    </row>
    <row r="83" spans="1:14" hidden="1" x14ac:dyDescent="0.25">
      <c r="A83" s="31" t="s">
        <v>60</v>
      </c>
      <c r="B83" s="28" t="s">
        <v>61</v>
      </c>
      <c r="C83" s="28"/>
      <c r="D83" s="28"/>
      <c r="E83" s="28"/>
      <c r="F83" s="28"/>
      <c r="G83" s="28"/>
      <c r="H83" s="28"/>
      <c r="I83" s="28"/>
      <c r="J83" s="28" t="str">
        <f t="shared" si="6"/>
        <v>7E000          College of Nursing</v>
      </c>
      <c r="K83" s="28"/>
      <c r="L83" s="28"/>
      <c r="M83" s="28"/>
      <c r="N83" s="28"/>
    </row>
    <row r="84" spans="1:14" hidden="1" x14ac:dyDescent="0.25">
      <c r="A84" s="31" t="s">
        <v>371</v>
      </c>
      <c r="B84" s="28" t="s">
        <v>372</v>
      </c>
      <c r="C84" s="28"/>
      <c r="D84" s="28"/>
      <c r="E84" s="28"/>
      <c r="F84" s="28"/>
      <c r="G84" s="28"/>
      <c r="H84" s="28"/>
      <c r="I84" s="28"/>
      <c r="J84" s="28" t="str">
        <f t="shared" si="6"/>
        <v>7K000          College of Pharmacy</v>
      </c>
      <c r="K84" s="28"/>
      <c r="L84" s="28"/>
      <c r="M84" s="28"/>
      <c r="N84" s="28"/>
    </row>
    <row r="85" spans="1:14" hidden="1" x14ac:dyDescent="0.25">
      <c r="A85" s="31" t="s">
        <v>70</v>
      </c>
      <c r="B85" s="28" t="s">
        <v>71</v>
      </c>
      <c r="C85" s="28"/>
      <c r="D85" s="28"/>
      <c r="E85" s="28"/>
      <c r="F85" s="28"/>
      <c r="G85" s="28"/>
      <c r="H85" s="28"/>
      <c r="I85" s="28"/>
      <c r="J85" s="28" t="str">
        <f t="shared" si="6"/>
        <v>7P610          College of Public Health</v>
      </c>
      <c r="K85" s="28"/>
      <c r="L85" s="28"/>
      <c r="M85" s="28"/>
      <c r="N85" s="28"/>
    </row>
    <row r="86" spans="1:14" hidden="1" x14ac:dyDescent="0.25">
      <c r="A86" s="31" t="s">
        <v>36</v>
      </c>
      <c r="B86" s="28" t="s">
        <v>37</v>
      </c>
      <c r="C86" s="28"/>
      <c r="D86" s="28"/>
      <c r="E86" s="28"/>
      <c r="F86" s="28"/>
      <c r="G86" s="28"/>
      <c r="H86" s="28"/>
      <c r="I86" s="28"/>
      <c r="J86" s="28" t="str">
        <f t="shared" si="6"/>
        <v>7H202          Community Practice - Family Medicine</v>
      </c>
      <c r="K86" s="28"/>
      <c r="L86" s="28"/>
      <c r="M86" s="28"/>
      <c r="N86" s="28"/>
    </row>
    <row r="87" spans="1:14" hidden="1" x14ac:dyDescent="0.25">
      <c r="A87" s="31" t="s">
        <v>387</v>
      </c>
      <c r="B87" s="28" t="s">
        <v>388</v>
      </c>
      <c r="C87" s="28"/>
      <c r="D87" s="28"/>
      <c r="E87" s="28"/>
      <c r="F87" s="28"/>
      <c r="G87" s="28"/>
      <c r="H87" s="28"/>
      <c r="I87" s="28"/>
      <c r="J87" s="28" t="str">
        <f t="shared" si="6"/>
        <v>7H201          Community Practice - OB</v>
      </c>
      <c r="K87" s="28"/>
      <c r="L87" s="28"/>
      <c r="M87" s="28"/>
      <c r="N87" s="28"/>
    </row>
    <row r="88" spans="1:14" hidden="1" x14ac:dyDescent="0.25">
      <c r="A88" s="31" t="s">
        <v>94</v>
      </c>
      <c r="B88" s="28" t="s">
        <v>95</v>
      </c>
      <c r="C88" s="28"/>
      <c r="D88" s="28"/>
      <c r="E88" s="28"/>
      <c r="F88" s="28"/>
      <c r="G88" s="28"/>
      <c r="H88" s="28"/>
      <c r="I88" s="28"/>
      <c r="J88" s="28" t="str">
        <f t="shared" si="6"/>
        <v>7P230          Council on Aging</v>
      </c>
      <c r="K88" s="28"/>
      <c r="L88" s="28"/>
      <c r="M88" s="28"/>
      <c r="N88" s="28"/>
    </row>
    <row r="89" spans="1:14" hidden="1" x14ac:dyDescent="0.25">
      <c r="A89" s="31" t="s">
        <v>89</v>
      </c>
      <c r="B89" s="28" t="s">
        <v>88</v>
      </c>
      <c r="C89" s="28"/>
      <c r="D89" s="28"/>
      <c r="E89" s="28"/>
      <c r="F89" s="28"/>
      <c r="G89" s="28"/>
      <c r="H89" s="28"/>
      <c r="I89" s="28"/>
      <c r="J89" s="28" t="str">
        <f t="shared" si="6"/>
        <v>7P200          Ctr for Prevention Research</v>
      </c>
      <c r="K89" s="28"/>
      <c r="L89" s="28"/>
      <c r="M89" s="28"/>
      <c r="N89" s="28"/>
    </row>
    <row r="90" spans="1:14" hidden="1" x14ac:dyDescent="0.25">
      <c r="A90" s="31" t="s">
        <v>361</v>
      </c>
      <c r="B90" s="28" t="s">
        <v>362</v>
      </c>
      <c r="C90" s="28"/>
      <c r="D90" s="28"/>
      <c r="E90" s="28"/>
      <c r="F90" s="28"/>
      <c r="G90" s="28"/>
      <c r="H90" s="28"/>
      <c r="I90" s="28"/>
      <c r="J90" s="28" t="str">
        <f t="shared" si="6"/>
        <v>7A001          Dental Supply</v>
      </c>
      <c r="K90" s="28"/>
      <c r="L90" s="28"/>
      <c r="M90" s="28"/>
      <c r="N90" s="28"/>
    </row>
    <row r="91" spans="1:14" hidden="1" x14ac:dyDescent="0.25">
      <c r="A91" s="31" t="s">
        <v>425</v>
      </c>
      <c r="B91" s="28" t="s">
        <v>426</v>
      </c>
      <c r="C91" s="28"/>
      <c r="D91" s="28"/>
      <c r="E91" s="28"/>
      <c r="F91" s="28"/>
      <c r="G91" s="28"/>
      <c r="H91" s="28"/>
      <c r="I91" s="28"/>
      <c r="J91" s="28" t="str">
        <f t="shared" si="6"/>
        <v>7A200          Dentistry Dental Clinic</v>
      </c>
      <c r="K91" s="28"/>
      <c r="L91" s="28"/>
      <c r="M91" s="28"/>
      <c r="N91" s="28"/>
    </row>
    <row r="92" spans="1:14" hidden="1" x14ac:dyDescent="0.25">
      <c r="A92" s="31" t="s">
        <v>176</v>
      </c>
      <c r="B92" s="28" t="s">
        <v>177</v>
      </c>
      <c r="C92" s="28"/>
      <c r="D92" s="28"/>
      <c r="E92" s="28"/>
      <c r="F92" s="28"/>
      <c r="G92" s="28"/>
      <c r="H92" s="28"/>
      <c r="I92" s="28"/>
      <c r="J92" s="28" t="str">
        <f t="shared" si="6"/>
        <v>7A751          Dentistry Occlusion</v>
      </c>
      <c r="K92" s="28"/>
      <c r="L92" s="28"/>
      <c r="M92" s="28"/>
      <c r="N92" s="28"/>
    </row>
    <row r="93" spans="1:14" hidden="1" x14ac:dyDescent="0.25">
      <c r="A93" s="31" t="s">
        <v>174</v>
      </c>
      <c r="B93" s="28" t="s">
        <v>175</v>
      </c>
      <c r="C93" s="28"/>
      <c r="D93" s="28"/>
      <c r="E93" s="28"/>
      <c r="F93" s="28"/>
      <c r="G93" s="28"/>
      <c r="H93" s="28"/>
      <c r="I93" s="28"/>
      <c r="J93" s="28" t="str">
        <f t="shared" si="6"/>
        <v>7A450          Dentistry Oral &amp; Maxillofacial</v>
      </c>
      <c r="K93" s="28"/>
      <c r="L93" s="28"/>
      <c r="M93" s="28"/>
      <c r="N93" s="28"/>
    </row>
    <row r="94" spans="1:14" hidden="1" x14ac:dyDescent="0.25">
      <c r="A94" s="31" t="s">
        <v>414</v>
      </c>
      <c r="B94" s="28" t="s">
        <v>415</v>
      </c>
      <c r="C94" s="28"/>
      <c r="D94" s="28"/>
      <c r="E94" s="28"/>
      <c r="F94" s="28"/>
      <c r="G94" s="28"/>
      <c r="H94" s="28"/>
      <c r="I94" s="28"/>
      <c r="J94" s="28" t="str">
        <f t="shared" si="6"/>
        <v>7A850          Dentistry Oral Health Practice</v>
      </c>
      <c r="K94" s="28"/>
      <c r="L94" s="28"/>
      <c r="M94" s="28"/>
      <c r="N94" s="28"/>
    </row>
    <row r="95" spans="1:14" hidden="1" x14ac:dyDescent="0.25">
      <c r="A95" s="31" t="s">
        <v>408</v>
      </c>
      <c r="B95" s="28" t="s">
        <v>409</v>
      </c>
      <c r="C95" s="28"/>
      <c r="D95" s="28"/>
      <c r="E95" s="28"/>
      <c r="F95" s="28"/>
      <c r="G95" s="28"/>
      <c r="H95" s="28"/>
      <c r="I95" s="28"/>
      <c r="J95" s="28" t="str">
        <f t="shared" si="6"/>
        <v>7A800          Dentistry Oral Health Science</v>
      </c>
      <c r="K95" s="28"/>
      <c r="L95" s="28"/>
      <c r="M95" s="28"/>
      <c r="N95" s="28"/>
    </row>
    <row r="96" spans="1:14" hidden="1" x14ac:dyDescent="0.25">
      <c r="A96" s="31" t="s">
        <v>38</v>
      </c>
      <c r="B96" s="28" t="s">
        <v>39</v>
      </c>
      <c r="C96" s="28"/>
      <c r="D96" s="28"/>
      <c r="E96" s="28"/>
      <c r="F96" s="28"/>
      <c r="G96" s="28"/>
      <c r="H96" s="28"/>
      <c r="I96" s="28"/>
      <c r="J96" s="28" t="str">
        <f t="shared" si="6"/>
        <v>7A500          Dentistry Orthodontics</v>
      </c>
      <c r="K96" s="28"/>
      <c r="L96" s="28"/>
      <c r="M96" s="28"/>
      <c r="N96" s="28"/>
    </row>
    <row r="97" spans="1:14" hidden="1" x14ac:dyDescent="0.25">
      <c r="A97" s="31" t="s">
        <v>58</v>
      </c>
      <c r="B97" s="28" t="s">
        <v>450</v>
      </c>
      <c r="C97" s="28"/>
      <c r="D97" s="28"/>
      <c r="E97" s="28"/>
      <c r="F97" s="28"/>
      <c r="G97" s="28"/>
      <c r="H97" s="28"/>
      <c r="I97" s="28"/>
      <c r="J97" s="28" t="str">
        <f t="shared" si="6"/>
        <v>7A700          Dentistry Patient Records</v>
      </c>
      <c r="K97" s="28"/>
      <c r="L97" s="28"/>
      <c r="M97" s="28"/>
      <c r="N97" s="28"/>
    </row>
    <row r="98" spans="1:14" hidden="1" x14ac:dyDescent="0.25">
      <c r="A98" s="31" t="s">
        <v>65</v>
      </c>
      <c r="B98" s="28" t="s">
        <v>451</v>
      </c>
      <c r="C98" s="28"/>
      <c r="D98" s="28"/>
      <c r="E98" s="28"/>
      <c r="F98" s="28"/>
      <c r="G98" s="28"/>
      <c r="H98" s="28"/>
      <c r="I98" s="28"/>
      <c r="J98" s="28" t="str">
        <f t="shared" si="6"/>
        <v>7A600          Dentistry Periodontics</v>
      </c>
      <c r="K98" s="28"/>
      <c r="L98" s="28"/>
      <c r="M98" s="28"/>
      <c r="N98" s="28"/>
    </row>
    <row r="99" spans="1:14" hidden="1" x14ac:dyDescent="0.25">
      <c r="A99" s="31" t="s">
        <v>59</v>
      </c>
      <c r="B99" s="28" t="s">
        <v>452</v>
      </c>
      <c r="C99" s="28"/>
      <c r="D99" s="28"/>
      <c r="E99" s="28"/>
      <c r="F99" s="28"/>
      <c r="G99" s="28"/>
      <c r="H99" s="28"/>
      <c r="I99" s="28"/>
      <c r="J99" s="28" t="str">
        <f>A105&amp;"               "&amp;B105</f>
        <v>7A1               Dentistry - Administration &amp; Finance</v>
      </c>
      <c r="K99" s="28"/>
      <c r="L99" s="28"/>
      <c r="M99" s="28"/>
      <c r="N99" s="28"/>
    </row>
    <row r="100" spans="1:14" hidden="1" x14ac:dyDescent="0.25">
      <c r="A100" s="31" t="s">
        <v>67</v>
      </c>
      <c r="B100" s="28" t="s">
        <v>453</v>
      </c>
      <c r="C100" s="28"/>
      <c r="D100" s="28"/>
      <c r="E100" s="28"/>
      <c r="F100" s="28"/>
      <c r="G100" s="28"/>
      <c r="H100" s="28"/>
      <c r="I100" s="28"/>
      <c r="J100" s="28" t="str">
        <f t="shared" si="6"/>
        <v>7A110          Dentistry Kentucky Clinic</v>
      </c>
      <c r="K100" s="28"/>
      <c r="L100" s="28"/>
      <c r="M100" s="28"/>
      <c r="N100" s="28"/>
    </row>
    <row r="101" spans="1:14" hidden="1" x14ac:dyDescent="0.25">
      <c r="A101" s="31" t="s">
        <v>66</v>
      </c>
      <c r="B101" s="28" t="s">
        <v>454</v>
      </c>
      <c r="C101" s="28"/>
      <c r="D101" s="28"/>
      <c r="E101" s="28"/>
      <c r="F101" s="28"/>
      <c r="G101" s="28"/>
      <c r="H101" s="28"/>
      <c r="I101" s="28"/>
      <c r="J101" s="28" t="str">
        <f t="shared" si="6"/>
        <v>7P150          Department of Health Behaviors</v>
      </c>
      <c r="K101" s="28"/>
      <c r="L101" s="28"/>
      <c r="M101" s="28"/>
      <c r="N101" s="28"/>
    </row>
    <row r="102" spans="1:14" hidden="1" x14ac:dyDescent="0.25">
      <c r="A102" s="31" t="s">
        <v>62</v>
      </c>
      <c r="B102" s="28" t="s">
        <v>455</v>
      </c>
      <c r="C102" s="28"/>
      <c r="D102" s="28"/>
      <c r="E102" s="28"/>
      <c r="F102" s="28"/>
      <c r="G102" s="28"/>
      <c r="H102" s="28"/>
      <c r="I102" s="28"/>
      <c r="J102" s="28" t="str">
        <f t="shared" si="6"/>
        <v>7P180          Dept of Biostatistics</v>
      </c>
      <c r="K102" s="28"/>
      <c r="L102" s="28"/>
      <c r="M102" s="28"/>
      <c r="N102" s="28"/>
    </row>
    <row r="103" spans="1:14" hidden="1" x14ac:dyDescent="0.25">
      <c r="A103" s="31" t="s">
        <v>64</v>
      </c>
      <c r="B103" s="28" t="s">
        <v>456</v>
      </c>
      <c r="C103" s="28"/>
      <c r="D103" s="28"/>
      <c r="E103" s="28"/>
      <c r="F103" s="28"/>
      <c r="G103" s="28"/>
      <c r="H103" s="28"/>
      <c r="I103" s="28"/>
      <c r="J103" s="28" t="str">
        <f t="shared" si="6"/>
        <v>7P170          Dept of Epidemiology</v>
      </c>
      <c r="K103" s="28"/>
      <c r="L103" s="28"/>
      <c r="M103" s="28"/>
      <c r="N103" s="28"/>
    </row>
    <row r="104" spans="1:14" hidden="1" x14ac:dyDescent="0.25">
      <c r="A104" s="31" t="s">
        <v>63</v>
      </c>
      <c r="B104" s="28" t="s">
        <v>457</v>
      </c>
      <c r="C104" s="28"/>
      <c r="D104" s="28"/>
      <c r="E104" s="28"/>
      <c r="F104" s="28"/>
      <c r="G104" s="28"/>
      <c r="H104" s="28"/>
      <c r="I104" s="28"/>
      <c r="J104" s="28" t="str">
        <f t="shared" si="6"/>
        <v>7P190          Dept of Gerontology</v>
      </c>
      <c r="K104" s="28"/>
      <c r="L104" s="28"/>
      <c r="M104" s="28"/>
      <c r="N104" s="28"/>
    </row>
    <row r="105" spans="1:14" hidden="1" x14ac:dyDescent="0.25">
      <c r="A105" s="31" t="s">
        <v>56</v>
      </c>
      <c r="B105" s="28" t="s">
        <v>458</v>
      </c>
      <c r="C105" s="28"/>
      <c r="D105" s="28"/>
      <c r="E105" s="28"/>
      <c r="F105" s="28"/>
      <c r="G105" s="28"/>
      <c r="H105" s="28"/>
      <c r="I105" s="28"/>
      <c r="J105" s="28" t="str">
        <f t="shared" ref="J105:J168" si="7">A111&amp;"          "&amp;B111</f>
        <v>7P160          Dept of Health Services Manage</v>
      </c>
      <c r="K105" s="28"/>
      <c r="L105" s="28"/>
      <c r="M105" s="28"/>
      <c r="N105" s="28"/>
    </row>
    <row r="106" spans="1:14" hidden="1" x14ac:dyDescent="0.25">
      <c r="A106" s="31" t="s">
        <v>57</v>
      </c>
      <c r="B106" s="28" t="s">
        <v>459</v>
      </c>
      <c r="C106" s="28"/>
      <c r="D106" s="28"/>
      <c r="E106" s="28"/>
      <c r="F106" s="28"/>
      <c r="G106" s="28"/>
      <c r="H106" s="28"/>
      <c r="I106" s="28"/>
      <c r="J106" s="28" t="str">
        <f t="shared" si="7"/>
        <v>7P140          Dept of Preventive Med &amp; Envir</v>
      </c>
      <c r="K106" s="28"/>
      <c r="L106" s="28"/>
      <c r="M106" s="28"/>
      <c r="N106" s="28"/>
    </row>
    <row r="107" spans="1:14" hidden="1" x14ac:dyDescent="0.25">
      <c r="A107" s="31" t="s">
        <v>399</v>
      </c>
      <c r="B107" s="28" t="s">
        <v>460</v>
      </c>
      <c r="C107" s="28"/>
      <c r="D107" s="28"/>
      <c r="E107" s="28"/>
      <c r="F107" s="28"/>
      <c r="G107" s="28"/>
      <c r="H107" s="28"/>
      <c r="I107" s="28"/>
      <c r="J107" s="28" t="str">
        <f t="shared" si="7"/>
        <v>7H300          Diagnostic Radiology/Radiology</v>
      </c>
      <c r="K107" s="28"/>
      <c r="L107" s="28"/>
      <c r="M107" s="28"/>
      <c r="N107" s="28"/>
    </row>
    <row r="108" spans="1:14" hidden="1" x14ac:dyDescent="0.25">
      <c r="A108" s="31" t="s">
        <v>404</v>
      </c>
      <c r="B108" s="28" t="s">
        <v>405</v>
      </c>
      <c r="C108" s="28"/>
      <c r="D108" s="28"/>
      <c r="E108" s="28"/>
      <c r="F108" s="28"/>
      <c r="G108" s="28"/>
      <c r="H108" s="28"/>
      <c r="I108" s="28"/>
      <c r="J108" s="28" t="str">
        <f t="shared" si="7"/>
        <v>7A004          Education</v>
      </c>
      <c r="K108" s="28"/>
      <c r="L108" s="28"/>
      <c r="M108" s="28"/>
      <c r="N108" s="28"/>
    </row>
    <row r="109" spans="1:14" hidden="1" x14ac:dyDescent="0.25">
      <c r="A109" s="31" t="s">
        <v>402</v>
      </c>
      <c r="B109" s="28" t="s">
        <v>403</v>
      </c>
      <c r="C109" s="28"/>
      <c r="D109" s="28"/>
      <c r="E109" s="28"/>
      <c r="F109" s="28"/>
      <c r="G109" s="28"/>
      <c r="H109" s="28"/>
      <c r="I109" s="28"/>
      <c r="J109" s="28" t="str">
        <f t="shared" si="7"/>
        <v>7H140          Emergency Medicine</v>
      </c>
      <c r="K109" s="28"/>
      <c r="L109" s="28"/>
      <c r="M109" s="28"/>
      <c r="N109" s="28"/>
    </row>
    <row r="110" spans="1:14" hidden="1" x14ac:dyDescent="0.25">
      <c r="A110" s="31" t="s">
        <v>406</v>
      </c>
      <c r="B110" s="28" t="s">
        <v>407</v>
      </c>
      <c r="C110" s="28"/>
      <c r="D110" s="28"/>
      <c r="E110" s="28"/>
      <c r="F110" s="28"/>
      <c r="G110" s="28"/>
      <c r="H110" s="28"/>
      <c r="I110" s="28"/>
      <c r="J110" s="28" t="str">
        <f t="shared" si="7"/>
        <v>7H141          Emergency Medicine - Pediatrics</v>
      </c>
      <c r="K110" s="28"/>
      <c r="L110" s="28"/>
      <c r="M110" s="28"/>
      <c r="N110" s="28"/>
    </row>
    <row r="111" spans="1:14" hidden="1" x14ac:dyDescent="0.25">
      <c r="A111" s="31" t="s">
        <v>400</v>
      </c>
      <c r="B111" s="28" t="s">
        <v>401</v>
      </c>
      <c r="C111" s="28"/>
      <c r="D111" s="28"/>
      <c r="E111" s="28"/>
      <c r="F111" s="28"/>
      <c r="G111" s="28"/>
      <c r="H111" s="28"/>
      <c r="I111" s="28"/>
      <c r="J111" s="28" t="str">
        <f t="shared" si="7"/>
        <v>7A008          Facility Maintenance</v>
      </c>
      <c r="K111" s="28"/>
      <c r="L111" s="28"/>
      <c r="M111" s="28"/>
      <c r="N111" s="28"/>
    </row>
    <row r="112" spans="1:14" hidden="1" x14ac:dyDescent="0.25">
      <c r="A112" s="31" t="s">
        <v>397</v>
      </c>
      <c r="B112" s="28" t="s">
        <v>398</v>
      </c>
      <c r="C112" s="28"/>
      <c r="D112" s="28"/>
      <c r="E112" s="28"/>
      <c r="F112" s="28"/>
      <c r="G112" s="28"/>
      <c r="H112" s="28"/>
      <c r="I112" s="28"/>
      <c r="J112" s="28" t="str">
        <f t="shared" si="7"/>
        <v>7H461          Family Medicine - Hazard</v>
      </c>
      <c r="K112" s="28"/>
      <c r="L112" s="28"/>
      <c r="M112" s="28"/>
      <c r="N112" s="28"/>
    </row>
    <row r="113" spans="1:14" hidden="1" x14ac:dyDescent="0.25">
      <c r="A113" s="31" t="s">
        <v>178</v>
      </c>
      <c r="B113" s="28" t="s">
        <v>179</v>
      </c>
      <c r="C113" s="28"/>
      <c r="D113" s="28"/>
      <c r="E113" s="28"/>
      <c r="F113" s="28"/>
      <c r="G113" s="28"/>
      <c r="H113" s="28"/>
      <c r="I113" s="28"/>
      <c r="J113" s="28" t="str">
        <f t="shared" si="7"/>
        <v>7H460          Family Practice/Family and Community Medicine</v>
      </c>
      <c r="K113" s="28"/>
      <c r="L113" s="28"/>
      <c r="M113" s="28"/>
      <c r="N113" s="28"/>
    </row>
    <row r="114" spans="1:14" hidden="1" x14ac:dyDescent="0.25">
      <c r="A114" s="31" t="s">
        <v>42</v>
      </c>
      <c r="B114" s="28" t="s">
        <v>50</v>
      </c>
      <c r="C114" s="28"/>
      <c r="D114" s="28"/>
      <c r="E114" s="28"/>
      <c r="F114" s="28"/>
      <c r="G114" s="28"/>
      <c r="H114" s="28"/>
      <c r="I114" s="28"/>
      <c r="J114" s="28" t="str">
        <f t="shared" si="7"/>
        <v>7H005          Gen Clinical Research Center</v>
      </c>
      <c r="K114" s="28"/>
      <c r="L114" s="28"/>
      <c r="M114" s="28"/>
      <c r="N114" s="28"/>
    </row>
    <row r="115" spans="1:14" hidden="1" x14ac:dyDescent="0.25">
      <c r="A115" s="31" t="s">
        <v>164</v>
      </c>
      <c r="B115" s="28" t="s">
        <v>165</v>
      </c>
      <c r="C115" s="28"/>
      <c r="D115" s="28"/>
      <c r="E115" s="28"/>
      <c r="F115" s="28"/>
      <c r="G115" s="28"/>
      <c r="H115" s="28"/>
      <c r="I115" s="28"/>
      <c r="J115" s="28" t="str">
        <f t="shared" si="7"/>
        <v>7H018          Graduate Center for Toxicology</v>
      </c>
      <c r="K115" s="28"/>
      <c r="L115" s="28"/>
      <c r="M115" s="28"/>
      <c r="N115" s="28"/>
    </row>
    <row r="116" spans="1:14" hidden="1" x14ac:dyDescent="0.25">
      <c r="A116" s="31" t="s">
        <v>166</v>
      </c>
      <c r="B116" s="28" t="s">
        <v>167</v>
      </c>
      <c r="C116" s="28"/>
      <c r="D116" s="28"/>
      <c r="E116" s="28"/>
      <c r="F116" s="28"/>
      <c r="G116" s="28"/>
      <c r="H116" s="28"/>
      <c r="I116" s="28"/>
      <c r="J116" s="28" t="str">
        <f t="shared" si="7"/>
        <v>7H001          Graduate Medical Education</v>
      </c>
      <c r="K116" s="28"/>
      <c r="L116" s="28"/>
      <c r="M116" s="28"/>
      <c r="N116" s="28"/>
    </row>
    <row r="117" spans="1:14" hidden="1" x14ac:dyDescent="0.25">
      <c r="A117" s="31" t="s">
        <v>46</v>
      </c>
      <c r="B117" s="28" t="s">
        <v>54</v>
      </c>
      <c r="C117" s="28"/>
      <c r="D117" s="28"/>
      <c r="E117" s="28"/>
      <c r="F117" s="28"/>
      <c r="G117" s="28"/>
      <c r="H117" s="28"/>
      <c r="I117" s="28"/>
      <c r="J117" s="28" t="str">
        <f t="shared" si="7"/>
        <v>7N900          Health Sciences - Clinical Science</v>
      </c>
      <c r="K117" s="28"/>
      <c r="L117" s="28"/>
      <c r="M117" s="28"/>
      <c r="N117" s="28"/>
    </row>
    <row r="118" spans="1:14" hidden="1" x14ac:dyDescent="0.25">
      <c r="A118" s="31" t="s">
        <v>223</v>
      </c>
      <c r="B118" s="28" t="s">
        <v>225</v>
      </c>
      <c r="C118" s="28"/>
      <c r="D118" s="28"/>
      <c r="E118" s="28"/>
      <c r="F118" s="28"/>
      <c r="G118" s="28"/>
      <c r="H118" s="28"/>
      <c r="I118" s="28"/>
      <c r="J118" s="28" t="str">
        <f t="shared" si="7"/>
        <v>7N600          Health Sciences - Rehabilitation Science</v>
      </c>
      <c r="K118" s="28"/>
      <c r="L118" s="28"/>
      <c r="M118" s="28"/>
      <c r="N118" s="28"/>
    </row>
    <row r="119" spans="1:14" hidden="1" x14ac:dyDescent="0.25">
      <c r="A119" s="31" t="s">
        <v>222</v>
      </c>
      <c r="B119" s="28" t="s">
        <v>224</v>
      </c>
      <c r="C119" s="28"/>
      <c r="D119" s="28"/>
      <c r="E119" s="28"/>
      <c r="F119" s="28"/>
      <c r="G119" s="28"/>
      <c r="H119" s="28"/>
      <c r="I119" s="28"/>
      <c r="J119" s="28" t="str">
        <f t="shared" si="7"/>
        <v>7N650          Health Sciences - Student Services</v>
      </c>
      <c r="K119" s="28"/>
      <c r="L119" s="28"/>
      <c r="M119" s="28"/>
      <c r="N119" s="28"/>
    </row>
    <row r="120" spans="1:14" hidden="1" x14ac:dyDescent="0.25">
      <c r="A120" s="31" t="s">
        <v>98</v>
      </c>
      <c r="B120" s="28" t="s">
        <v>106</v>
      </c>
      <c r="C120" s="28"/>
      <c r="D120" s="28"/>
      <c r="E120" s="28"/>
      <c r="F120" s="28"/>
      <c r="G120" s="28"/>
      <c r="H120" s="28"/>
      <c r="I120" s="28"/>
      <c r="J120" s="28" t="str">
        <f t="shared" si="7"/>
        <v>7H465          Homeplace Clinic</v>
      </c>
      <c r="K120" s="28"/>
      <c r="L120" s="28"/>
      <c r="M120" s="28"/>
      <c r="N120" s="28"/>
    </row>
    <row r="121" spans="1:14" hidden="1" x14ac:dyDescent="0.25">
      <c r="A121" s="31" t="s">
        <v>114</v>
      </c>
      <c r="B121" s="28" t="s">
        <v>115</v>
      </c>
      <c r="C121" s="28"/>
      <c r="D121" s="28"/>
      <c r="E121" s="28"/>
      <c r="F121" s="28"/>
      <c r="G121" s="28"/>
      <c r="H121" s="28"/>
      <c r="I121" s="28"/>
      <c r="J121" s="28" t="str">
        <f t="shared" si="7"/>
        <v>7H366          Institute for Molecular Medicine</v>
      </c>
      <c r="K121" s="28"/>
      <c r="L121" s="28"/>
      <c r="M121" s="28"/>
      <c r="N121" s="28"/>
    </row>
    <row r="122" spans="1:14" hidden="1" x14ac:dyDescent="0.25">
      <c r="A122" s="31" t="s">
        <v>96</v>
      </c>
      <c r="B122" s="28" t="s">
        <v>104</v>
      </c>
      <c r="C122" s="28"/>
      <c r="D122" s="28"/>
      <c r="E122" s="28"/>
      <c r="F122" s="28"/>
      <c r="G122" s="28"/>
      <c r="H122" s="28"/>
      <c r="I122" s="28"/>
      <c r="J122" s="28" t="str">
        <f t="shared" si="7"/>
        <v>7H350          Internal Medicine</v>
      </c>
      <c r="K122" s="28"/>
      <c r="L122" s="28"/>
      <c r="M122" s="28"/>
      <c r="N122" s="28"/>
    </row>
    <row r="123" spans="1:14" hidden="1" x14ac:dyDescent="0.25">
      <c r="A123" s="31" t="s">
        <v>389</v>
      </c>
      <c r="B123" s="28" t="s">
        <v>390</v>
      </c>
      <c r="C123" s="28"/>
      <c r="D123" s="28"/>
      <c r="E123" s="28"/>
      <c r="F123" s="28"/>
      <c r="G123" s="28"/>
      <c r="H123" s="28"/>
      <c r="I123" s="28"/>
      <c r="J123" s="28" t="str">
        <f t="shared" si="7"/>
        <v>7H351          Internal Medicine &amp; Divisions - Allergy</v>
      </c>
      <c r="K123" s="28"/>
      <c r="L123" s="28"/>
      <c r="M123" s="28"/>
      <c r="N123" s="28"/>
    </row>
    <row r="124" spans="1:14" hidden="1" x14ac:dyDescent="0.25">
      <c r="A124" s="31" t="s">
        <v>383</v>
      </c>
      <c r="B124" s="28" t="s">
        <v>384</v>
      </c>
      <c r="C124" s="28"/>
      <c r="D124" s="28"/>
      <c r="E124" s="28"/>
      <c r="F124" s="28"/>
      <c r="G124" s="28"/>
      <c r="H124" s="28"/>
      <c r="I124" s="28"/>
      <c r="J124" s="28" t="str">
        <f t="shared" si="7"/>
        <v>7H352          Internal Medicine &amp; Divisions - AMS</v>
      </c>
      <c r="K124" s="28"/>
      <c r="L124" s="28"/>
      <c r="M124" s="28"/>
      <c r="N124" s="28"/>
    </row>
    <row r="125" spans="1:14" hidden="1" x14ac:dyDescent="0.25">
      <c r="A125" s="31" t="s">
        <v>385</v>
      </c>
      <c r="B125" s="28" t="s">
        <v>386</v>
      </c>
      <c r="C125" s="28"/>
      <c r="D125" s="28"/>
      <c r="E125" s="28"/>
      <c r="F125" s="28"/>
      <c r="G125" s="28"/>
      <c r="H125" s="28"/>
      <c r="I125" s="28"/>
      <c r="J125" s="28" t="str">
        <f t="shared" si="7"/>
        <v>7H354          Internal Medicine &amp; Divisions - Cardiology</v>
      </c>
      <c r="K125" s="28"/>
      <c r="L125" s="28"/>
      <c r="M125" s="28"/>
      <c r="N125" s="28"/>
    </row>
    <row r="126" spans="1:14" hidden="1" x14ac:dyDescent="0.25">
      <c r="A126" s="31" t="s">
        <v>228</v>
      </c>
      <c r="B126" s="28" t="s">
        <v>230</v>
      </c>
      <c r="C126" s="28"/>
      <c r="D126" s="28"/>
      <c r="E126" s="28"/>
      <c r="F126" s="28"/>
      <c r="G126" s="28"/>
      <c r="H126" s="28"/>
      <c r="I126" s="28"/>
      <c r="J126" s="28" t="str">
        <f t="shared" si="7"/>
        <v>7H356          Internal Medicine &amp; Divisions - Education</v>
      </c>
      <c r="K126" s="28"/>
      <c r="L126" s="28"/>
      <c r="M126" s="28"/>
      <c r="N126" s="28"/>
    </row>
    <row r="127" spans="1:14" hidden="1" x14ac:dyDescent="0.25">
      <c r="A127" s="31" t="s">
        <v>210</v>
      </c>
      <c r="B127" s="28" t="s">
        <v>217</v>
      </c>
      <c r="C127" s="28"/>
      <c r="D127" s="28"/>
      <c r="E127" s="28"/>
      <c r="F127" s="28"/>
      <c r="G127" s="28"/>
      <c r="H127" s="28"/>
      <c r="I127" s="28"/>
      <c r="J127" s="28" t="str">
        <f t="shared" si="7"/>
        <v>7H357          Internal Medicine &amp; Divisions - Endocrinology</v>
      </c>
      <c r="K127" s="28"/>
      <c r="L127" s="28"/>
      <c r="M127" s="28"/>
      <c r="N127" s="28"/>
    </row>
    <row r="128" spans="1:14" hidden="1" x14ac:dyDescent="0.25">
      <c r="A128" s="31" t="s">
        <v>186</v>
      </c>
      <c r="B128" s="28" t="s">
        <v>196</v>
      </c>
      <c r="C128" s="28"/>
      <c r="D128" s="28"/>
      <c r="E128" s="28"/>
      <c r="F128" s="28"/>
      <c r="G128" s="28"/>
      <c r="H128" s="28"/>
      <c r="I128" s="28"/>
      <c r="J128" s="28" t="str">
        <f t="shared" si="7"/>
        <v>7H358          Internal Medicine &amp; Divisions - Gastroenterology</v>
      </c>
      <c r="K128" s="28"/>
      <c r="L128" s="28"/>
      <c r="M128" s="28"/>
      <c r="N128" s="28"/>
    </row>
    <row r="129" spans="1:14" hidden="1" x14ac:dyDescent="0.25">
      <c r="A129" s="31" t="s">
        <v>187</v>
      </c>
      <c r="B129" s="28" t="s">
        <v>197</v>
      </c>
      <c r="C129" s="28"/>
      <c r="D129" s="28"/>
      <c r="E129" s="28"/>
      <c r="F129" s="28"/>
      <c r="G129" s="28"/>
      <c r="H129" s="28"/>
      <c r="I129" s="28"/>
      <c r="J129" s="28" t="str">
        <f t="shared" si="7"/>
        <v>7H359          Internal Medicine &amp; Divisions - General</v>
      </c>
      <c r="K129" s="28"/>
      <c r="L129" s="28"/>
      <c r="M129" s="28"/>
      <c r="N129" s="28"/>
    </row>
    <row r="130" spans="1:14" hidden="1" x14ac:dyDescent="0.25">
      <c r="A130" s="31" t="s">
        <v>188</v>
      </c>
      <c r="B130" s="28" t="s">
        <v>198</v>
      </c>
      <c r="C130" s="28"/>
      <c r="D130" s="28"/>
      <c r="E130" s="28"/>
      <c r="F130" s="28"/>
      <c r="G130" s="28"/>
      <c r="H130" s="28"/>
      <c r="I130" s="28"/>
      <c r="J130" s="28" t="str">
        <f t="shared" si="7"/>
        <v>7H368          Internal Medicine &amp; Divisions - HEM/BMT</v>
      </c>
      <c r="K130" s="28"/>
      <c r="L130" s="28"/>
      <c r="M130" s="28"/>
      <c r="N130" s="28"/>
    </row>
    <row r="131" spans="1:14" hidden="1" x14ac:dyDescent="0.25">
      <c r="A131" s="31" t="s">
        <v>189</v>
      </c>
      <c r="B131" s="28" t="s">
        <v>199</v>
      </c>
      <c r="C131" s="28"/>
      <c r="D131" s="28"/>
      <c r="E131" s="28"/>
      <c r="F131" s="28"/>
      <c r="G131" s="28"/>
      <c r="H131" s="28"/>
      <c r="I131" s="28"/>
      <c r="J131" s="28" t="str">
        <f t="shared" si="7"/>
        <v>7H360          Internal Medicine &amp; Divisions - Hematology</v>
      </c>
      <c r="K131" s="28"/>
      <c r="L131" s="28"/>
      <c r="M131" s="28"/>
      <c r="N131" s="28"/>
    </row>
    <row r="132" spans="1:14" hidden="1" x14ac:dyDescent="0.25">
      <c r="A132" s="31" t="s">
        <v>190</v>
      </c>
      <c r="B132" s="28" t="s">
        <v>200</v>
      </c>
      <c r="C132" s="28"/>
      <c r="D132" s="28"/>
      <c r="E132" s="28"/>
      <c r="F132" s="28"/>
      <c r="G132" s="28"/>
      <c r="H132" s="28"/>
      <c r="I132" s="28"/>
      <c r="J132" s="28" t="str">
        <f t="shared" si="7"/>
        <v>7H361          Internal Medicine &amp; Divisions - Infectious Diseases</v>
      </c>
      <c r="K132" s="28"/>
      <c r="L132" s="28"/>
      <c r="M132" s="28"/>
      <c r="N132" s="28"/>
    </row>
    <row r="133" spans="1:14" hidden="1" x14ac:dyDescent="0.25">
      <c r="A133" s="31" t="s">
        <v>191</v>
      </c>
      <c r="B133" s="28" t="s">
        <v>201</v>
      </c>
      <c r="C133" s="28"/>
      <c r="D133" s="28"/>
      <c r="E133" s="28"/>
      <c r="F133" s="28"/>
      <c r="G133" s="28"/>
      <c r="H133" s="28"/>
      <c r="I133" s="28"/>
      <c r="J133" s="28" t="str">
        <f t="shared" si="7"/>
        <v>7H367          Internal Medicine &amp; Divisions - Med Onc</v>
      </c>
      <c r="K133" s="28"/>
      <c r="L133" s="28"/>
      <c r="M133" s="28"/>
      <c r="N133" s="28"/>
    </row>
    <row r="134" spans="1:14" hidden="1" x14ac:dyDescent="0.25">
      <c r="A134" s="31" t="s">
        <v>192</v>
      </c>
      <c r="B134" s="28" t="s">
        <v>202</v>
      </c>
      <c r="C134" s="28"/>
      <c r="D134" s="28"/>
      <c r="E134" s="28"/>
      <c r="F134" s="28"/>
      <c r="G134" s="28"/>
      <c r="H134" s="28"/>
      <c r="I134" s="28"/>
      <c r="J134" s="28" t="str">
        <f t="shared" si="7"/>
        <v>7H362          Internal Medicine &amp; Divisions - Nephrology</v>
      </c>
      <c r="K134" s="28"/>
      <c r="L134" s="28"/>
      <c r="M134" s="28"/>
      <c r="N134" s="28"/>
    </row>
    <row r="135" spans="1:14" hidden="1" x14ac:dyDescent="0.25">
      <c r="A135" s="31" t="s">
        <v>193</v>
      </c>
      <c r="B135" s="28" t="s">
        <v>203</v>
      </c>
      <c r="C135" s="28"/>
      <c r="D135" s="28"/>
      <c r="E135" s="28"/>
      <c r="F135" s="28"/>
      <c r="G135" s="28"/>
      <c r="H135" s="28"/>
      <c r="I135" s="28"/>
      <c r="J135" s="28" t="str">
        <f t="shared" si="7"/>
        <v>7H363          Internal Medicine &amp; Divisions - Pulmonary</v>
      </c>
      <c r="K135" s="28"/>
      <c r="L135" s="28"/>
      <c r="M135" s="28"/>
      <c r="N135" s="28"/>
    </row>
    <row r="136" spans="1:14" hidden="1" x14ac:dyDescent="0.25">
      <c r="A136" s="31" t="s">
        <v>212</v>
      </c>
      <c r="B136" s="28" t="s">
        <v>219</v>
      </c>
      <c r="C136" s="28"/>
      <c r="D136" s="28"/>
      <c r="E136" s="28"/>
      <c r="F136" s="28"/>
      <c r="G136" s="28"/>
      <c r="H136" s="28"/>
      <c r="I136" s="28"/>
      <c r="J136" s="28" t="str">
        <f t="shared" si="7"/>
        <v>7H364          Internal Medicine &amp; Divisions - Rheumatology</v>
      </c>
      <c r="K136" s="28"/>
      <c r="L136" s="28"/>
      <c r="M136" s="28"/>
      <c r="N136" s="28"/>
    </row>
    <row r="137" spans="1:14" hidden="1" x14ac:dyDescent="0.25">
      <c r="A137" s="31" t="s">
        <v>194</v>
      </c>
      <c r="B137" s="28" t="s">
        <v>204</v>
      </c>
      <c r="C137" s="28"/>
      <c r="D137" s="28"/>
      <c r="E137" s="28"/>
      <c r="F137" s="28"/>
      <c r="G137" s="28"/>
      <c r="H137" s="28"/>
      <c r="I137" s="28"/>
      <c r="J137" s="28" t="str">
        <f t="shared" si="7"/>
        <v>7H466          June Buchanan</v>
      </c>
      <c r="K137" s="28"/>
      <c r="L137" s="28"/>
      <c r="M137" s="28"/>
      <c r="N137" s="28"/>
    </row>
    <row r="138" spans="1:14" hidden="1" x14ac:dyDescent="0.25">
      <c r="A138" s="31" t="s">
        <v>195</v>
      </c>
      <c r="B138" s="28" t="s">
        <v>205</v>
      </c>
      <c r="C138" s="28"/>
      <c r="D138" s="28"/>
      <c r="E138" s="28"/>
      <c r="F138" s="28"/>
      <c r="G138" s="28"/>
      <c r="H138" s="28"/>
      <c r="I138" s="28"/>
      <c r="J138" s="28" t="str">
        <f t="shared" si="7"/>
        <v>7H070          Kentucky Clinic South</v>
      </c>
      <c r="K138" s="28"/>
      <c r="L138" s="28"/>
      <c r="M138" s="28"/>
      <c r="N138" s="28"/>
    </row>
    <row r="139" spans="1:14" hidden="1" x14ac:dyDescent="0.25">
      <c r="A139" s="31" t="s">
        <v>211</v>
      </c>
      <c r="B139" s="28" t="s">
        <v>218</v>
      </c>
      <c r="C139" s="28"/>
      <c r="D139" s="28"/>
      <c r="E139" s="28"/>
      <c r="F139" s="28"/>
      <c r="G139" s="28"/>
      <c r="H139" s="28"/>
      <c r="I139" s="28"/>
      <c r="J139" s="28" t="str">
        <f t="shared" si="7"/>
        <v>7H023          Kentucky Community Cancer Prog</v>
      </c>
      <c r="K139" s="28"/>
      <c r="L139" s="28"/>
      <c r="M139" s="28"/>
      <c r="N139" s="28"/>
    </row>
    <row r="140" spans="1:14" hidden="1" x14ac:dyDescent="0.25">
      <c r="A140" s="31" t="s">
        <v>206</v>
      </c>
      <c r="B140" s="28" t="s">
        <v>213</v>
      </c>
      <c r="C140" s="28"/>
      <c r="D140" s="28"/>
      <c r="E140" s="28"/>
      <c r="F140" s="28"/>
      <c r="G140" s="28"/>
      <c r="H140" s="28"/>
      <c r="I140" s="28"/>
      <c r="J140" s="28" t="str">
        <f t="shared" si="7"/>
        <v>7H011          Kentucky Telecare</v>
      </c>
      <c r="K140" s="28"/>
      <c r="L140" s="28"/>
      <c r="M140" s="28"/>
      <c r="N140" s="28"/>
    </row>
    <row r="141" spans="1:14" hidden="1" x14ac:dyDescent="0.25">
      <c r="A141" s="31" t="s">
        <v>207</v>
      </c>
      <c r="B141" s="28" t="s">
        <v>214</v>
      </c>
      <c r="C141" s="28"/>
      <c r="D141" s="28"/>
      <c r="E141" s="28"/>
      <c r="F141" s="28"/>
      <c r="G141" s="28"/>
      <c r="H141" s="28"/>
      <c r="I141" s="28"/>
      <c r="J141" s="28" t="str">
        <f t="shared" si="7"/>
        <v>7P210          KY Injury Prev &amp; Research Center</v>
      </c>
      <c r="K141" s="28"/>
      <c r="L141" s="28"/>
      <c r="M141" s="28"/>
      <c r="N141" s="28"/>
    </row>
    <row r="142" spans="1:14" hidden="1" x14ac:dyDescent="0.25">
      <c r="A142" s="31" t="s">
        <v>208</v>
      </c>
      <c r="B142" s="28" t="s">
        <v>215</v>
      </c>
      <c r="C142" s="28"/>
      <c r="D142" s="28"/>
      <c r="E142" s="28"/>
      <c r="F142" s="28"/>
      <c r="G142" s="28"/>
      <c r="H142" s="28"/>
      <c r="I142" s="28"/>
      <c r="J142" s="28" t="str">
        <f t="shared" si="7"/>
        <v>7A007          Lab Services</v>
      </c>
      <c r="K142" s="28"/>
      <c r="L142" s="28"/>
      <c r="M142" s="28"/>
      <c r="N142" s="28"/>
    </row>
    <row r="143" spans="1:14" hidden="1" x14ac:dyDescent="0.25">
      <c r="A143" s="31" t="s">
        <v>229</v>
      </c>
      <c r="B143" s="28" t="s">
        <v>231</v>
      </c>
      <c r="C143" s="28"/>
      <c r="D143" s="28"/>
      <c r="E143" s="28"/>
      <c r="F143" s="28"/>
      <c r="G143" s="28"/>
      <c r="H143" s="28"/>
      <c r="I143" s="28"/>
      <c r="J143" s="28" t="str">
        <f t="shared" si="7"/>
        <v>7K301          Littleton's Research Program</v>
      </c>
      <c r="K143" s="28"/>
      <c r="L143" s="28"/>
      <c r="M143" s="28"/>
      <c r="N143" s="28"/>
    </row>
    <row r="144" spans="1:14" hidden="1" x14ac:dyDescent="0.25">
      <c r="A144" s="31" t="s">
        <v>136</v>
      </c>
      <c r="B144" s="28" t="s">
        <v>137</v>
      </c>
      <c r="C144" s="28"/>
      <c r="D144" s="28"/>
      <c r="E144" s="28"/>
      <c r="F144" s="28"/>
      <c r="G144" s="28"/>
      <c r="H144" s="28"/>
      <c r="I144" s="28"/>
      <c r="J144" s="28" t="str">
        <f t="shared" si="7"/>
        <v>7H040          Mag Resonance Imag Sys Ctr</v>
      </c>
      <c r="K144" s="28"/>
      <c r="L144" s="28"/>
      <c r="M144" s="28"/>
      <c r="N144" s="28"/>
    </row>
    <row r="145" spans="1:14" hidden="1" x14ac:dyDescent="0.25">
      <c r="A145" s="31" t="s">
        <v>120</v>
      </c>
      <c r="B145" s="28" t="s">
        <v>121</v>
      </c>
      <c r="C145" s="28"/>
      <c r="D145" s="28"/>
      <c r="E145" s="28"/>
      <c r="F145" s="28"/>
      <c r="G145" s="28"/>
      <c r="H145" s="28"/>
      <c r="I145" s="28"/>
      <c r="J145" s="28" t="str">
        <f t="shared" si="7"/>
        <v>7P130          Master Health Administration</v>
      </c>
      <c r="K145" s="28"/>
      <c r="L145" s="28"/>
      <c r="M145" s="28"/>
      <c r="N145" s="28"/>
    </row>
    <row r="146" spans="1:14" hidden="1" x14ac:dyDescent="0.25">
      <c r="A146" s="31" t="s">
        <v>103</v>
      </c>
      <c r="B146" s="28" t="s">
        <v>110</v>
      </c>
      <c r="C146" s="28"/>
      <c r="D146" s="28"/>
      <c r="E146" s="28"/>
      <c r="F146" s="28"/>
      <c r="G146" s="28"/>
      <c r="H146" s="28"/>
      <c r="I146" s="28"/>
      <c r="J146" s="28" t="str">
        <f t="shared" si="7"/>
        <v>7H024          MCC - Clinical Research Org</v>
      </c>
      <c r="K146" s="28"/>
      <c r="L146" s="28"/>
      <c r="M146" s="28"/>
      <c r="N146" s="28"/>
    </row>
    <row r="147" spans="1:14" hidden="1" x14ac:dyDescent="0.25">
      <c r="A147" s="31" t="s">
        <v>410</v>
      </c>
      <c r="B147" s="28" t="s">
        <v>411</v>
      </c>
      <c r="C147" s="28"/>
      <c r="D147" s="28"/>
      <c r="E147" s="28"/>
      <c r="F147" s="28"/>
      <c r="G147" s="28"/>
      <c r="H147" s="28"/>
      <c r="I147" s="28"/>
      <c r="J147" s="28" t="str">
        <f t="shared" si="7"/>
        <v>7H020          McDowell Cancer Network</v>
      </c>
      <c r="K147" s="28"/>
      <c r="L147" s="28"/>
      <c r="M147" s="28"/>
      <c r="N147" s="28"/>
    </row>
    <row r="148" spans="1:14" hidden="1" x14ac:dyDescent="0.25">
      <c r="A148" s="31" t="s">
        <v>45</v>
      </c>
      <c r="B148" s="28" t="s">
        <v>53</v>
      </c>
      <c r="C148" s="28"/>
      <c r="D148" s="28"/>
      <c r="E148" s="28"/>
      <c r="F148" s="28"/>
      <c r="G148" s="28"/>
      <c r="H148" s="28"/>
      <c r="I148" s="28"/>
      <c r="J148" s="28" t="str">
        <f t="shared" si="7"/>
        <v>7H400          Microbiology &amp; Immunology</v>
      </c>
      <c r="K148" s="28"/>
      <c r="L148" s="28"/>
      <c r="M148" s="28"/>
      <c r="N148" s="28"/>
    </row>
    <row r="149" spans="1:14" hidden="1" x14ac:dyDescent="0.25">
      <c r="A149" s="31" t="s">
        <v>369</v>
      </c>
      <c r="B149" s="28" t="s">
        <v>370</v>
      </c>
      <c r="C149" s="28"/>
      <c r="D149" s="28"/>
      <c r="E149" s="28"/>
      <c r="F149" s="28"/>
      <c r="G149" s="28"/>
      <c r="H149" s="28"/>
      <c r="I149" s="28"/>
      <c r="J149" s="28" t="str">
        <f t="shared" si="7"/>
        <v>7H852          Neurology</v>
      </c>
      <c r="K149" s="28"/>
      <c r="L149" s="28"/>
      <c r="M149" s="28"/>
      <c r="N149" s="28"/>
    </row>
    <row r="150" spans="1:14" hidden="1" x14ac:dyDescent="0.25">
      <c r="A150" s="31" t="s">
        <v>128</v>
      </c>
      <c r="B150" s="28" t="s">
        <v>129</v>
      </c>
      <c r="C150" s="28"/>
      <c r="D150" s="28"/>
      <c r="E150" s="28"/>
      <c r="F150" s="28"/>
      <c r="G150" s="28"/>
      <c r="H150" s="28"/>
      <c r="I150" s="28"/>
      <c r="J150" s="28" t="str">
        <f t="shared" si="7"/>
        <v>7H830          Neurology - Epilepsy</v>
      </c>
      <c r="K150" s="28"/>
      <c r="L150" s="28"/>
      <c r="M150" s="28"/>
      <c r="N150" s="28"/>
    </row>
    <row r="151" spans="1:14" hidden="1" x14ac:dyDescent="0.25">
      <c r="A151" s="31" t="s">
        <v>395</v>
      </c>
      <c r="B151" s="28" t="s">
        <v>396</v>
      </c>
      <c r="C151" s="28"/>
      <c r="D151" s="28"/>
      <c r="E151" s="28"/>
      <c r="F151" s="28"/>
      <c r="G151" s="28"/>
      <c r="H151" s="28"/>
      <c r="I151" s="28"/>
      <c r="J151" s="28" t="str">
        <f t="shared" si="7"/>
        <v>7H831          Neurology - Headache and Pain</v>
      </c>
      <c r="K151" s="28"/>
      <c r="L151" s="28"/>
      <c r="M151" s="28"/>
      <c r="N151" s="28"/>
    </row>
    <row r="152" spans="1:14" hidden="1" x14ac:dyDescent="0.25">
      <c r="A152" s="31" t="s">
        <v>122</v>
      </c>
      <c r="B152" s="28" t="s">
        <v>123</v>
      </c>
      <c r="C152" s="28"/>
      <c r="D152" s="28"/>
      <c r="E152" s="28"/>
      <c r="F152" s="28"/>
      <c r="G152" s="28"/>
      <c r="H152" s="28"/>
      <c r="I152" s="28"/>
      <c r="J152" s="28" t="str">
        <f t="shared" si="7"/>
        <v>7H832          Neurology - Neuromuscular</v>
      </c>
      <c r="K152" s="28"/>
      <c r="L152" s="28"/>
      <c r="M152" s="28"/>
      <c r="N152" s="28"/>
    </row>
    <row r="153" spans="1:14" hidden="1" x14ac:dyDescent="0.25">
      <c r="A153" s="31" t="s">
        <v>118</v>
      </c>
      <c r="B153" s="28" t="s">
        <v>119</v>
      </c>
      <c r="C153" s="28"/>
      <c r="D153" s="28"/>
      <c r="E153" s="28"/>
      <c r="F153" s="28"/>
      <c r="G153" s="28"/>
      <c r="H153" s="28"/>
      <c r="I153" s="28"/>
      <c r="J153" s="28" t="str">
        <f t="shared" si="7"/>
        <v>7H833          Neurology - Pediatric</v>
      </c>
      <c r="K153" s="28"/>
      <c r="L153" s="28"/>
      <c r="M153" s="28"/>
      <c r="N153" s="28"/>
    </row>
    <row r="154" spans="1:14" hidden="1" x14ac:dyDescent="0.25">
      <c r="A154" s="31" t="s">
        <v>220</v>
      </c>
      <c r="B154" s="28" t="s">
        <v>221</v>
      </c>
      <c r="C154" s="28"/>
      <c r="D154" s="28"/>
      <c r="E154" s="28"/>
      <c r="F154" s="28"/>
      <c r="G154" s="28"/>
      <c r="H154" s="28"/>
      <c r="I154" s="28"/>
      <c r="J154" s="28" t="str">
        <f t="shared" si="7"/>
        <v>7H834          Neurology - Stroke</v>
      </c>
      <c r="K154" s="28"/>
      <c r="L154" s="28"/>
      <c r="M154" s="28"/>
      <c r="N154" s="28"/>
    </row>
    <row r="155" spans="1:14" hidden="1" x14ac:dyDescent="0.25">
      <c r="A155" s="31" t="s">
        <v>312</v>
      </c>
      <c r="B155" s="28" t="s">
        <v>322</v>
      </c>
      <c r="C155" s="28"/>
      <c r="D155" s="28"/>
      <c r="E155" s="28"/>
      <c r="F155" s="28"/>
      <c r="G155" s="28"/>
      <c r="H155" s="28"/>
      <c r="I155" s="28"/>
      <c r="J155" s="28" t="str">
        <f t="shared" si="7"/>
        <v>7H835          Neuroscience - Shared</v>
      </c>
      <c r="K155" s="28"/>
      <c r="L155" s="28"/>
      <c r="M155" s="28"/>
      <c r="N155" s="28"/>
    </row>
    <row r="156" spans="1:14" hidden="1" x14ac:dyDescent="0.25">
      <c r="A156" s="31" t="s">
        <v>295</v>
      </c>
      <c r="B156" s="28" t="s">
        <v>296</v>
      </c>
      <c r="C156" s="28"/>
      <c r="D156" s="28"/>
      <c r="E156" s="28"/>
      <c r="F156" s="28"/>
      <c r="G156" s="28"/>
      <c r="H156" s="28"/>
      <c r="I156" s="28"/>
      <c r="J156" s="28" t="str">
        <f t="shared" si="7"/>
        <v>7H464          Northfork Valley</v>
      </c>
      <c r="K156" s="28"/>
      <c r="L156" s="28"/>
      <c r="M156" s="28"/>
      <c r="N156" s="28"/>
    </row>
    <row r="157" spans="1:14" hidden="1" x14ac:dyDescent="0.25">
      <c r="A157" s="31" t="s">
        <v>297</v>
      </c>
      <c r="B157" s="28" t="s">
        <v>302</v>
      </c>
      <c r="C157" s="28"/>
      <c r="D157" s="28"/>
      <c r="E157" s="28"/>
      <c r="F157" s="28"/>
      <c r="G157" s="28"/>
      <c r="H157" s="28"/>
      <c r="I157" s="28"/>
      <c r="J157" s="28" t="str">
        <f t="shared" si="7"/>
        <v>7E300          Nursing Continuing Education</v>
      </c>
      <c r="K157" s="28"/>
      <c r="L157" s="28"/>
      <c r="M157" s="28"/>
      <c r="N157" s="28"/>
    </row>
    <row r="158" spans="1:14" hidden="1" x14ac:dyDescent="0.25">
      <c r="A158" s="31" t="s">
        <v>298</v>
      </c>
      <c r="B158" s="28" t="s">
        <v>303</v>
      </c>
      <c r="C158" s="28"/>
      <c r="D158" s="28"/>
      <c r="E158" s="28"/>
      <c r="F158" s="28"/>
      <c r="G158" s="28"/>
      <c r="H158" s="28"/>
      <c r="I158" s="28"/>
      <c r="J158" s="28" t="str">
        <f t="shared" si="7"/>
        <v>7E100          Nursing Instruction</v>
      </c>
      <c r="K158" s="28"/>
      <c r="L158" s="28"/>
      <c r="M158" s="28"/>
      <c r="N158" s="28"/>
    </row>
    <row r="159" spans="1:14" hidden="1" x14ac:dyDescent="0.25">
      <c r="A159" s="31" t="s">
        <v>299</v>
      </c>
      <c r="B159" s="28" t="s">
        <v>304</v>
      </c>
      <c r="C159" s="28"/>
      <c r="D159" s="28"/>
      <c r="E159" s="28"/>
      <c r="F159" s="28"/>
      <c r="G159" s="28"/>
      <c r="H159" s="28"/>
      <c r="I159" s="28"/>
      <c r="J159" s="28" t="str">
        <f t="shared" si="7"/>
        <v>7H160          Nutritional Sciences</v>
      </c>
      <c r="K159" s="28"/>
      <c r="L159" s="28"/>
      <c r="M159" s="28"/>
      <c r="N159" s="28"/>
    </row>
    <row r="160" spans="1:14" hidden="1" x14ac:dyDescent="0.25">
      <c r="A160" s="31" t="s">
        <v>300</v>
      </c>
      <c r="B160" s="28" t="s">
        <v>305</v>
      </c>
      <c r="C160" s="28"/>
      <c r="D160" s="28"/>
      <c r="E160" s="28"/>
      <c r="F160" s="28"/>
      <c r="G160" s="28"/>
      <c r="H160" s="28"/>
      <c r="I160" s="28"/>
      <c r="J160" s="28" t="str">
        <f t="shared" si="7"/>
        <v>7H506          OB/GYN - Morehead</v>
      </c>
      <c r="K160" s="28"/>
      <c r="L160" s="28"/>
      <c r="M160" s="28"/>
      <c r="N160" s="28"/>
    </row>
    <row r="161" spans="1:14" hidden="1" x14ac:dyDescent="0.25">
      <c r="A161" s="31" t="s">
        <v>301</v>
      </c>
      <c r="B161" s="28" t="s">
        <v>306</v>
      </c>
      <c r="C161" s="28"/>
      <c r="D161" s="28"/>
      <c r="E161" s="28"/>
      <c r="F161" s="28"/>
      <c r="G161" s="28"/>
      <c r="H161" s="28"/>
      <c r="I161" s="28"/>
      <c r="J161" s="28" t="str">
        <f t="shared" si="7"/>
        <v>7H500          Obstetrics &amp; Gynecology</v>
      </c>
      <c r="K161" s="28"/>
      <c r="L161" s="28"/>
      <c r="M161" s="28"/>
      <c r="N161" s="28"/>
    </row>
    <row r="162" spans="1:14" hidden="1" x14ac:dyDescent="0.25">
      <c r="A162" s="31" t="s">
        <v>226</v>
      </c>
      <c r="B162" s="28" t="s">
        <v>227</v>
      </c>
      <c r="C162" s="28"/>
      <c r="D162" s="28"/>
      <c r="E162" s="28"/>
      <c r="F162" s="28"/>
      <c r="G162" s="28"/>
      <c r="H162" s="28"/>
      <c r="I162" s="28"/>
      <c r="J162" s="28" t="str">
        <f t="shared" si="7"/>
        <v>7H502          Obstetrics &amp; Gynecology - Endocrinology</v>
      </c>
      <c r="K162" s="28"/>
      <c r="L162" s="28"/>
      <c r="M162" s="28"/>
      <c r="N162" s="28"/>
    </row>
    <row r="163" spans="1:14" hidden="1" x14ac:dyDescent="0.25">
      <c r="A163" s="31" t="s">
        <v>92</v>
      </c>
      <c r="B163" s="28" t="s">
        <v>93</v>
      </c>
      <c r="C163" s="28"/>
      <c r="D163" s="28"/>
      <c r="E163" s="28"/>
      <c r="F163" s="28"/>
      <c r="G163" s="28"/>
      <c r="H163" s="28"/>
      <c r="I163" s="28"/>
      <c r="J163" s="28" t="str">
        <f t="shared" si="7"/>
        <v>7H501          Obstetrics &amp; Gynecology - Generalist</v>
      </c>
      <c r="K163" s="28"/>
      <c r="L163" s="28"/>
      <c r="M163" s="28"/>
      <c r="N163" s="28"/>
    </row>
    <row r="164" spans="1:14" hidden="1" x14ac:dyDescent="0.25">
      <c r="A164" s="31" t="s">
        <v>90</v>
      </c>
      <c r="B164" s="28" t="s">
        <v>91</v>
      </c>
      <c r="C164" s="28"/>
      <c r="D164" s="28"/>
      <c r="E164" s="28"/>
      <c r="F164" s="28"/>
      <c r="G164" s="28"/>
      <c r="H164" s="28"/>
      <c r="I164" s="28"/>
      <c r="J164" s="28" t="str">
        <f t="shared" si="7"/>
        <v>7H504          Obstetrics &amp; Gynecology - KY Womens Heal</v>
      </c>
      <c r="K164" s="28"/>
      <c r="L164" s="28"/>
      <c r="M164" s="28"/>
      <c r="N164" s="28"/>
    </row>
    <row r="165" spans="1:14" hidden="1" x14ac:dyDescent="0.25">
      <c r="A165" s="31" t="s">
        <v>170</v>
      </c>
      <c r="B165" s="28" t="s">
        <v>171</v>
      </c>
      <c r="C165" s="28"/>
      <c r="D165" s="28"/>
      <c r="E165" s="28"/>
      <c r="F165" s="28"/>
      <c r="G165" s="28"/>
      <c r="H165" s="28"/>
      <c r="I165" s="28"/>
      <c r="J165" s="28" t="str">
        <f t="shared" si="7"/>
        <v>7H503          Obstetrics &amp; Gynecology - Maternal Fetal</v>
      </c>
      <c r="K165" s="28"/>
      <c r="L165" s="28"/>
      <c r="M165" s="28"/>
      <c r="N165" s="28"/>
    </row>
    <row r="166" spans="1:14" hidden="1" x14ac:dyDescent="0.25">
      <c r="A166" s="31" t="s">
        <v>239</v>
      </c>
      <c r="B166" s="28" t="s">
        <v>245</v>
      </c>
      <c r="C166" s="28"/>
      <c r="D166" s="28"/>
      <c r="E166" s="28"/>
      <c r="F166" s="28"/>
      <c r="G166" s="28"/>
      <c r="H166" s="28"/>
      <c r="I166" s="28"/>
      <c r="J166" s="28" t="str">
        <f t="shared" si="7"/>
        <v>7H505          Obstetrics &amp; Gynecology - Oncology</v>
      </c>
      <c r="K166" s="28"/>
      <c r="L166" s="28"/>
      <c r="M166" s="28"/>
      <c r="N166" s="28"/>
    </row>
    <row r="167" spans="1:14" hidden="1" x14ac:dyDescent="0.25">
      <c r="A167" s="31" t="s">
        <v>232</v>
      </c>
      <c r="B167" s="28" t="s">
        <v>233</v>
      </c>
      <c r="C167" s="28"/>
      <c r="D167" s="28"/>
      <c r="E167" s="28"/>
      <c r="F167" s="28"/>
      <c r="G167" s="28"/>
      <c r="H167" s="28"/>
      <c r="I167" s="28"/>
      <c r="J167" s="28" t="str">
        <f t="shared" si="7"/>
        <v>7H009          Office of Health Research &amp; Development</v>
      </c>
      <c r="K167" s="28"/>
      <c r="L167" s="28"/>
      <c r="M167" s="28"/>
      <c r="N167" s="28"/>
    </row>
    <row r="168" spans="1:14" hidden="1" x14ac:dyDescent="0.25">
      <c r="A168" s="31" t="s">
        <v>235</v>
      </c>
      <c r="B168" s="28" t="s">
        <v>241</v>
      </c>
      <c r="C168" s="28"/>
      <c r="D168" s="28"/>
      <c r="E168" s="28"/>
      <c r="F168" s="28"/>
      <c r="G168" s="28"/>
      <c r="H168" s="28"/>
      <c r="I168" s="28"/>
      <c r="J168" s="28" t="str">
        <f t="shared" si="7"/>
        <v>7H002          Office of Medical Education</v>
      </c>
      <c r="K168" s="28"/>
      <c r="L168" s="28"/>
      <c r="M168" s="28"/>
      <c r="N168" s="28"/>
    </row>
    <row r="169" spans="1:14" hidden="1" x14ac:dyDescent="0.25">
      <c r="A169" s="31" t="s">
        <v>234</v>
      </c>
      <c r="B169" s="28" t="s">
        <v>240</v>
      </c>
      <c r="C169" s="28"/>
      <c r="D169" s="28"/>
      <c r="E169" s="28"/>
      <c r="F169" s="28"/>
      <c r="G169" s="28"/>
      <c r="H169" s="28"/>
      <c r="I169" s="28"/>
      <c r="J169" s="28" t="str">
        <f t="shared" ref="J169:J232" si="8">A175&amp;"          "&amp;B175</f>
        <v>7H840          Ophthalmology - Eye Bank</v>
      </c>
      <c r="K169" s="28"/>
      <c r="L169" s="28"/>
      <c r="M169" s="28"/>
      <c r="N169" s="28"/>
    </row>
    <row r="170" spans="1:14" hidden="1" x14ac:dyDescent="0.25">
      <c r="A170" s="31" t="s">
        <v>237</v>
      </c>
      <c r="B170" s="28" t="s">
        <v>243</v>
      </c>
      <c r="C170" s="28"/>
      <c r="D170" s="28"/>
      <c r="E170" s="28"/>
      <c r="F170" s="28"/>
      <c r="G170" s="28"/>
      <c r="H170" s="28"/>
      <c r="I170" s="28"/>
      <c r="J170" s="28" t="str">
        <f t="shared" si="8"/>
        <v>7H841          Ophthalmology - Optical Shop</v>
      </c>
      <c r="K170" s="28"/>
      <c r="L170" s="28"/>
      <c r="M170" s="28"/>
      <c r="N170" s="28"/>
    </row>
    <row r="171" spans="1:14" hidden="1" x14ac:dyDescent="0.25">
      <c r="A171" s="31" t="s">
        <v>236</v>
      </c>
      <c r="B171" s="28" t="s">
        <v>242</v>
      </c>
      <c r="C171" s="28"/>
      <c r="D171" s="28"/>
      <c r="E171" s="28"/>
      <c r="F171" s="28"/>
      <c r="G171" s="28"/>
      <c r="H171" s="28"/>
      <c r="I171" s="28"/>
      <c r="J171" s="28" t="str">
        <f t="shared" si="8"/>
        <v>7H854          Ophthalmology &amp; Visual Science</v>
      </c>
      <c r="K171" s="28"/>
      <c r="L171" s="28"/>
      <c r="M171" s="28"/>
      <c r="N171" s="28"/>
    </row>
    <row r="172" spans="1:14" hidden="1" x14ac:dyDescent="0.25">
      <c r="A172" s="31" t="s">
        <v>238</v>
      </c>
      <c r="B172" s="28" t="s">
        <v>244</v>
      </c>
      <c r="C172" s="28"/>
      <c r="D172" s="28"/>
      <c r="E172" s="28"/>
      <c r="F172" s="28"/>
      <c r="G172" s="28"/>
      <c r="H172" s="28"/>
      <c r="I172" s="28"/>
      <c r="J172" s="28" t="str">
        <f t="shared" si="8"/>
        <v>7H842          Ophthalmology Community Clinics</v>
      </c>
      <c r="K172" s="28"/>
      <c r="L172" s="28"/>
      <c r="M172" s="28"/>
      <c r="N172" s="28"/>
    </row>
    <row r="173" spans="1:14" hidden="1" x14ac:dyDescent="0.25">
      <c r="A173" s="31" t="s">
        <v>102</v>
      </c>
      <c r="B173" s="28" t="s">
        <v>109</v>
      </c>
      <c r="C173" s="28"/>
      <c r="D173" s="28"/>
      <c r="E173" s="28"/>
      <c r="F173" s="28"/>
      <c r="G173" s="28"/>
      <c r="H173" s="28"/>
      <c r="I173" s="28"/>
      <c r="J173" s="28" t="str">
        <f t="shared" si="8"/>
        <v>7H873          Ortho Shriner</v>
      </c>
      <c r="K173" s="28"/>
      <c r="L173" s="28"/>
      <c r="M173" s="28"/>
      <c r="N173" s="28"/>
    </row>
    <row r="174" spans="1:14" hidden="1" x14ac:dyDescent="0.25">
      <c r="A174" s="31" t="s">
        <v>97</v>
      </c>
      <c r="B174" s="28" t="s">
        <v>105</v>
      </c>
      <c r="C174" s="28"/>
      <c r="D174" s="28"/>
      <c r="E174" s="28"/>
      <c r="F174" s="28"/>
      <c r="G174" s="28"/>
      <c r="H174" s="28"/>
      <c r="I174" s="28"/>
      <c r="J174" s="28" t="str">
        <f t="shared" si="8"/>
        <v>7H859          Orthopaedic Surgery</v>
      </c>
      <c r="K174" s="28"/>
      <c r="L174" s="28"/>
      <c r="M174" s="28"/>
      <c r="N174" s="28"/>
    </row>
    <row r="175" spans="1:14" hidden="1" x14ac:dyDescent="0.25">
      <c r="A175" s="31" t="s">
        <v>307</v>
      </c>
      <c r="B175" s="28" t="s">
        <v>317</v>
      </c>
      <c r="C175" s="28"/>
      <c r="D175" s="28"/>
      <c r="E175" s="28"/>
      <c r="F175" s="28"/>
      <c r="G175" s="28"/>
      <c r="H175" s="28"/>
      <c r="I175" s="28"/>
      <c r="J175" s="28" t="str">
        <f t="shared" si="8"/>
        <v>7H870          Orthopaedic Surgery - General</v>
      </c>
      <c r="K175" s="28"/>
      <c r="L175" s="28"/>
      <c r="M175" s="28"/>
      <c r="N175" s="28"/>
    </row>
    <row r="176" spans="1:14" hidden="1" x14ac:dyDescent="0.25">
      <c r="A176" s="31" t="s">
        <v>308</v>
      </c>
      <c r="B176" s="28" t="s">
        <v>318</v>
      </c>
      <c r="C176" s="28"/>
      <c r="D176" s="28"/>
      <c r="E176" s="28"/>
      <c r="F176" s="28"/>
      <c r="G176" s="28"/>
      <c r="H176" s="28"/>
      <c r="I176" s="28"/>
      <c r="J176" s="28" t="str">
        <f t="shared" si="8"/>
        <v>7H871          Orthopaedic Surgery - Joint and Spine</v>
      </c>
      <c r="K176" s="28"/>
      <c r="L176" s="28"/>
      <c r="M176" s="28"/>
      <c r="N176" s="28"/>
    </row>
    <row r="177" spans="1:14" hidden="1" x14ac:dyDescent="0.25">
      <c r="A177" s="31" t="s">
        <v>314</v>
      </c>
      <c r="B177" s="28" t="s">
        <v>324</v>
      </c>
      <c r="C177" s="28"/>
      <c r="D177" s="28"/>
      <c r="E177" s="28"/>
      <c r="F177" s="28"/>
      <c r="G177" s="28"/>
      <c r="H177" s="28"/>
      <c r="I177" s="28"/>
      <c r="J177" s="28" t="str">
        <f t="shared" si="8"/>
        <v>7H872          Orthopaedic Surgery - Sports Medicine</v>
      </c>
      <c r="K177" s="28"/>
      <c r="L177" s="28"/>
      <c r="M177" s="28"/>
      <c r="N177" s="28"/>
    </row>
    <row r="178" spans="1:14" hidden="1" x14ac:dyDescent="0.25">
      <c r="A178" s="31" t="s">
        <v>309</v>
      </c>
      <c r="B178" s="28" t="s">
        <v>319</v>
      </c>
      <c r="C178" s="28"/>
      <c r="D178" s="28"/>
      <c r="E178" s="28"/>
      <c r="F178" s="28"/>
      <c r="G178" s="28"/>
      <c r="H178" s="28"/>
      <c r="I178" s="28"/>
      <c r="J178" s="28" t="str">
        <f t="shared" si="8"/>
        <v>7H600          Pathology</v>
      </c>
      <c r="K178" s="28"/>
      <c r="L178" s="28"/>
      <c r="M178" s="28"/>
      <c r="N178" s="28"/>
    </row>
    <row r="179" spans="1:14" hidden="1" x14ac:dyDescent="0.25">
      <c r="A179" s="31" t="s">
        <v>344</v>
      </c>
      <c r="B179" s="28" t="s">
        <v>348</v>
      </c>
      <c r="C179" s="28"/>
      <c r="D179" s="28"/>
      <c r="E179" s="28"/>
      <c r="F179" s="28"/>
      <c r="G179" s="28"/>
      <c r="H179" s="28"/>
      <c r="I179" s="28"/>
      <c r="J179" s="28" t="str">
        <f t="shared" si="8"/>
        <v>7H650          Pediatrics</v>
      </c>
      <c r="K179" s="28"/>
      <c r="L179" s="28"/>
      <c r="M179" s="28"/>
      <c r="N179" s="28"/>
    </row>
    <row r="180" spans="1:14" hidden="1" x14ac:dyDescent="0.25">
      <c r="A180" s="31" t="s">
        <v>329</v>
      </c>
      <c r="B180" s="28" t="s">
        <v>335</v>
      </c>
      <c r="C180" s="28"/>
      <c r="D180" s="28"/>
      <c r="E180" s="28"/>
      <c r="F180" s="28"/>
      <c r="G180" s="28"/>
      <c r="H180" s="28"/>
      <c r="I180" s="28"/>
      <c r="J180" s="28" t="str">
        <f t="shared" si="8"/>
        <v>7H668          Pediatrics - Adolescent Medicine</v>
      </c>
      <c r="K180" s="28"/>
      <c r="L180" s="28"/>
      <c r="M180" s="28"/>
      <c r="N180" s="28"/>
    </row>
    <row r="181" spans="1:14" hidden="1" x14ac:dyDescent="0.25">
      <c r="A181" s="31" t="s">
        <v>341</v>
      </c>
      <c r="B181" s="28" t="s">
        <v>345</v>
      </c>
      <c r="C181" s="28"/>
      <c r="D181" s="28"/>
      <c r="E181" s="28"/>
      <c r="F181" s="28"/>
      <c r="G181" s="28"/>
      <c r="H181" s="28"/>
      <c r="I181" s="28"/>
      <c r="J181" s="28" t="str">
        <f t="shared" si="8"/>
        <v>7H651          Pediatrics - Allergy</v>
      </c>
      <c r="K181" s="28"/>
      <c r="L181" s="28"/>
      <c r="M181" s="28"/>
      <c r="N181" s="28"/>
    </row>
    <row r="182" spans="1:14" hidden="1" x14ac:dyDescent="0.25">
      <c r="A182" s="31" t="s">
        <v>342</v>
      </c>
      <c r="B182" s="28" t="s">
        <v>346</v>
      </c>
      <c r="C182" s="28"/>
      <c r="D182" s="28"/>
      <c r="E182" s="28"/>
      <c r="F182" s="28"/>
      <c r="G182" s="28"/>
      <c r="H182" s="28"/>
      <c r="I182" s="28"/>
      <c r="J182" s="28" t="str">
        <f t="shared" si="8"/>
        <v>7H652          Pediatrics - Cardiology</v>
      </c>
      <c r="K182" s="28"/>
      <c r="L182" s="28"/>
      <c r="M182" s="28"/>
      <c r="N182" s="28"/>
    </row>
    <row r="183" spans="1:14" hidden="1" x14ac:dyDescent="0.25">
      <c r="A183" s="31" t="s">
        <v>343</v>
      </c>
      <c r="B183" s="28" t="s">
        <v>347</v>
      </c>
      <c r="C183" s="28"/>
      <c r="D183" s="28"/>
      <c r="E183" s="28"/>
      <c r="F183" s="28"/>
      <c r="G183" s="28"/>
      <c r="H183" s="28"/>
      <c r="I183" s="28"/>
      <c r="J183" s="28" t="str">
        <f t="shared" si="8"/>
        <v>7H653          Pediatrics - Clinic</v>
      </c>
      <c r="K183" s="28"/>
      <c r="L183" s="28"/>
      <c r="M183" s="28"/>
      <c r="N183" s="28"/>
    </row>
    <row r="184" spans="1:14" hidden="1" x14ac:dyDescent="0.25">
      <c r="A184" s="31" t="s">
        <v>246</v>
      </c>
      <c r="B184" s="28" t="s">
        <v>247</v>
      </c>
      <c r="C184" s="28"/>
      <c r="D184" s="28"/>
      <c r="E184" s="28"/>
      <c r="F184" s="28"/>
      <c r="G184" s="28"/>
      <c r="H184" s="28"/>
      <c r="I184" s="28"/>
      <c r="J184" s="28" t="str">
        <f t="shared" si="8"/>
        <v>7H669          Pediatrics - Comm Ped Card</v>
      </c>
      <c r="K184" s="28"/>
      <c r="L184" s="28"/>
      <c r="M184" s="28"/>
      <c r="N184" s="28"/>
    </row>
    <row r="185" spans="1:14" hidden="1" x14ac:dyDescent="0.25">
      <c r="A185" s="31" t="s">
        <v>248</v>
      </c>
      <c r="B185" s="28" t="s">
        <v>257</v>
      </c>
      <c r="C185" s="28"/>
      <c r="D185" s="28"/>
      <c r="E185" s="28"/>
      <c r="F185" s="28"/>
      <c r="G185" s="28"/>
      <c r="H185" s="28"/>
      <c r="I185" s="28"/>
      <c r="J185" s="28" t="str">
        <f t="shared" si="8"/>
        <v>7H654          Pediatrics - Critical Care</v>
      </c>
      <c r="K185" s="28"/>
      <c r="L185" s="28"/>
      <c r="M185" s="28"/>
      <c r="N185" s="28"/>
    </row>
    <row r="186" spans="1:14" hidden="1" x14ac:dyDescent="0.25">
      <c r="A186" s="31" t="s">
        <v>275</v>
      </c>
      <c r="B186" s="28" t="s">
        <v>287</v>
      </c>
      <c r="C186" s="28"/>
      <c r="D186" s="28"/>
      <c r="E186" s="28"/>
      <c r="F186" s="28"/>
      <c r="G186" s="28"/>
      <c r="H186" s="28"/>
      <c r="I186" s="28"/>
      <c r="J186" s="28" t="str">
        <f t="shared" si="8"/>
        <v>7H655          Pediatrics - Endocrine/Metabolic</v>
      </c>
      <c r="K186" s="28"/>
      <c r="L186" s="28"/>
      <c r="M186" s="28"/>
      <c r="N186" s="28"/>
    </row>
    <row r="187" spans="1:14" hidden="1" x14ac:dyDescent="0.25">
      <c r="A187" s="31" t="s">
        <v>249</v>
      </c>
      <c r="B187" s="28" t="s">
        <v>258</v>
      </c>
      <c r="C187" s="28"/>
      <c r="D187" s="28"/>
      <c r="E187" s="28"/>
      <c r="F187" s="28"/>
      <c r="G187" s="28"/>
      <c r="H187" s="28"/>
      <c r="I187" s="28"/>
      <c r="J187" s="28" t="str">
        <f t="shared" si="8"/>
        <v>7H656          Pediatrics - Gastroenterology</v>
      </c>
      <c r="K187" s="28"/>
      <c r="L187" s="28"/>
      <c r="M187" s="28"/>
      <c r="N187" s="28"/>
    </row>
    <row r="188" spans="1:14" hidden="1" x14ac:dyDescent="0.25">
      <c r="A188" s="31" t="s">
        <v>250</v>
      </c>
      <c r="B188" s="28" t="s">
        <v>259</v>
      </c>
      <c r="C188" s="28"/>
      <c r="D188" s="28"/>
      <c r="E188" s="28"/>
      <c r="F188" s="28"/>
      <c r="G188" s="28"/>
      <c r="H188" s="28"/>
      <c r="I188" s="28"/>
      <c r="J188" s="28" t="str">
        <f t="shared" si="8"/>
        <v>7H657          Pediatrics - General</v>
      </c>
      <c r="K188" s="28"/>
      <c r="L188" s="28"/>
      <c r="M188" s="28"/>
      <c r="N188" s="28"/>
    </row>
    <row r="189" spans="1:14" hidden="1" x14ac:dyDescent="0.25">
      <c r="A189" s="31" t="s">
        <v>251</v>
      </c>
      <c r="B189" s="28" t="s">
        <v>260</v>
      </c>
      <c r="C189" s="28"/>
      <c r="D189" s="28"/>
      <c r="E189" s="28"/>
      <c r="F189" s="28"/>
      <c r="G189" s="28"/>
      <c r="H189" s="28"/>
      <c r="I189" s="28"/>
      <c r="J189" s="28" t="str">
        <f t="shared" si="8"/>
        <v>7H658          Pediatrics - General/Dysmorphology</v>
      </c>
      <c r="K189" s="28"/>
      <c r="L189" s="28"/>
      <c r="M189" s="28"/>
      <c r="N189" s="28"/>
    </row>
    <row r="190" spans="1:14" hidden="1" x14ac:dyDescent="0.25">
      <c r="A190" s="31" t="s">
        <v>276</v>
      </c>
      <c r="B190" s="28" t="s">
        <v>288</v>
      </c>
      <c r="C190" s="28"/>
      <c r="D190" s="28"/>
      <c r="E190" s="28"/>
      <c r="F190" s="28"/>
      <c r="G190" s="28"/>
      <c r="H190" s="28"/>
      <c r="I190" s="28"/>
      <c r="J190" s="28" t="str">
        <f t="shared" si="8"/>
        <v>7H659          Pediatrics - Hematology/Oncology</v>
      </c>
      <c r="K190" s="28"/>
      <c r="L190" s="28"/>
      <c r="M190" s="28"/>
      <c r="N190" s="28"/>
    </row>
    <row r="191" spans="1:14" hidden="1" x14ac:dyDescent="0.25">
      <c r="A191" s="31" t="s">
        <v>252</v>
      </c>
      <c r="B191" s="28" t="s">
        <v>261</v>
      </c>
      <c r="C191" s="28"/>
      <c r="D191" s="28"/>
      <c r="E191" s="28"/>
      <c r="F191" s="28"/>
      <c r="G191" s="28"/>
      <c r="H191" s="28"/>
      <c r="I191" s="28"/>
      <c r="J191" s="28" t="str">
        <f t="shared" si="8"/>
        <v>7H660          Pediatrics - Hemophilia</v>
      </c>
      <c r="K191" s="28"/>
      <c r="L191" s="28"/>
      <c r="M191" s="28"/>
      <c r="N191" s="28"/>
    </row>
    <row r="192" spans="1:14" hidden="1" x14ac:dyDescent="0.25">
      <c r="A192" s="31" t="s">
        <v>253</v>
      </c>
      <c r="B192" s="28" t="s">
        <v>262</v>
      </c>
      <c r="C192" s="28"/>
      <c r="D192" s="28"/>
      <c r="E192" s="28"/>
      <c r="F192" s="28"/>
      <c r="G192" s="28"/>
      <c r="H192" s="28"/>
      <c r="I192" s="28"/>
      <c r="J192" s="28" t="str">
        <f t="shared" si="8"/>
        <v>7H661          Pediatrics - Hospitalist</v>
      </c>
      <c r="K192" s="28"/>
      <c r="L192" s="28"/>
      <c r="M192" s="28"/>
      <c r="N192" s="28"/>
    </row>
    <row r="193" spans="1:14" hidden="1" x14ac:dyDescent="0.25">
      <c r="A193" s="31" t="s">
        <v>254</v>
      </c>
      <c r="B193" s="28" t="s">
        <v>263</v>
      </c>
      <c r="C193" s="28"/>
      <c r="D193" s="28"/>
      <c r="E193" s="28"/>
      <c r="F193" s="28"/>
      <c r="G193" s="28"/>
      <c r="H193" s="28"/>
      <c r="I193" s="28"/>
      <c r="J193" s="28" t="str">
        <f t="shared" si="8"/>
        <v>7H662          Pediatrics - House Staff</v>
      </c>
      <c r="K193" s="28"/>
      <c r="L193" s="28"/>
      <c r="M193" s="28"/>
      <c r="N193" s="28"/>
    </row>
    <row r="194" spans="1:14" hidden="1" x14ac:dyDescent="0.25">
      <c r="A194" s="31" t="s">
        <v>255</v>
      </c>
      <c r="B194" s="28" t="s">
        <v>264</v>
      </c>
      <c r="C194" s="28"/>
      <c r="D194" s="28"/>
      <c r="E194" s="28"/>
      <c r="F194" s="28"/>
      <c r="G194" s="28"/>
      <c r="H194" s="28"/>
      <c r="I194" s="28"/>
      <c r="J194" s="28" t="str">
        <f t="shared" si="8"/>
        <v>7H663          Pediatrics - Infectious Disease</v>
      </c>
      <c r="K194" s="28"/>
      <c r="L194" s="28"/>
      <c r="M194" s="28"/>
      <c r="N194" s="28"/>
    </row>
    <row r="195" spans="1:14" hidden="1" x14ac:dyDescent="0.25">
      <c r="A195" s="31" t="s">
        <v>256</v>
      </c>
      <c r="B195" s="28" t="s">
        <v>265</v>
      </c>
      <c r="C195" s="28"/>
      <c r="D195" s="28"/>
      <c r="E195" s="28"/>
      <c r="F195" s="28"/>
      <c r="G195" s="28"/>
      <c r="H195" s="28"/>
      <c r="I195" s="28"/>
      <c r="J195" s="28" t="str">
        <f t="shared" si="8"/>
        <v>7H665          Pediatrics - Neonatology</v>
      </c>
      <c r="K195" s="28"/>
      <c r="L195" s="28"/>
      <c r="M195" s="28"/>
      <c r="N195" s="28"/>
    </row>
    <row r="196" spans="1:14" hidden="1" x14ac:dyDescent="0.25">
      <c r="A196" s="31" t="s">
        <v>266</v>
      </c>
      <c r="B196" s="28" t="s">
        <v>279</v>
      </c>
      <c r="C196" s="28"/>
      <c r="D196" s="28"/>
      <c r="E196" s="28"/>
      <c r="F196" s="28"/>
      <c r="G196" s="28"/>
      <c r="H196" s="28"/>
      <c r="I196" s="28"/>
      <c r="J196" s="28" t="str">
        <f t="shared" si="8"/>
        <v>7H664          Pediatrics - Nephrology</v>
      </c>
      <c r="K196" s="28"/>
      <c r="L196" s="28"/>
      <c r="M196" s="28"/>
      <c r="N196" s="28"/>
    </row>
    <row r="197" spans="1:14" hidden="1" x14ac:dyDescent="0.25">
      <c r="A197" s="31" t="s">
        <v>267</v>
      </c>
      <c r="B197" s="28" t="s">
        <v>280</v>
      </c>
      <c r="C197" s="28"/>
      <c r="D197" s="28"/>
      <c r="E197" s="28"/>
      <c r="F197" s="28"/>
      <c r="G197" s="28"/>
      <c r="H197" s="28"/>
      <c r="I197" s="28"/>
      <c r="J197" s="28" t="str">
        <f t="shared" si="8"/>
        <v>7H666          Pediatrics - Pulmonology</v>
      </c>
      <c r="K197" s="28"/>
      <c r="L197" s="28"/>
      <c r="M197" s="28"/>
      <c r="N197" s="28"/>
    </row>
    <row r="198" spans="1:14" hidden="1" x14ac:dyDescent="0.25">
      <c r="A198" s="31" t="s">
        <v>268</v>
      </c>
      <c r="B198" s="28" t="s">
        <v>281</v>
      </c>
      <c r="C198" s="28"/>
      <c r="D198" s="28"/>
      <c r="E198" s="28"/>
      <c r="F198" s="28"/>
      <c r="G198" s="28"/>
      <c r="H198" s="28"/>
      <c r="I198" s="28"/>
      <c r="J198" s="28" t="str">
        <f t="shared" si="8"/>
        <v>7H667          Pediatrics - Research</v>
      </c>
      <c r="K198" s="28"/>
      <c r="L198" s="28"/>
      <c r="M198" s="28"/>
      <c r="N198" s="28"/>
    </row>
    <row r="199" spans="1:14" hidden="1" x14ac:dyDescent="0.25">
      <c r="A199" s="31" t="s">
        <v>269</v>
      </c>
      <c r="B199" s="28" t="s">
        <v>282</v>
      </c>
      <c r="C199" s="28"/>
      <c r="D199" s="28"/>
      <c r="E199" s="28"/>
      <c r="F199" s="28"/>
      <c r="G199" s="28"/>
      <c r="H199" s="28"/>
      <c r="I199" s="28"/>
      <c r="J199" s="28" t="str">
        <f t="shared" si="8"/>
        <v>7H671          Pediatrics - Rheumatology/Musculoskeletal</v>
      </c>
      <c r="K199" s="28"/>
      <c r="L199" s="28"/>
      <c r="M199" s="28"/>
      <c r="N199" s="28"/>
    </row>
    <row r="200" spans="1:14" hidden="1" x14ac:dyDescent="0.25">
      <c r="A200" s="31" t="s">
        <v>270</v>
      </c>
      <c r="B200" s="28" t="s">
        <v>283</v>
      </c>
      <c r="C200" s="28"/>
      <c r="D200" s="28"/>
      <c r="E200" s="28"/>
      <c r="F200" s="28"/>
      <c r="G200" s="28"/>
      <c r="H200" s="28"/>
      <c r="I200" s="28"/>
      <c r="J200" s="28" t="str">
        <f t="shared" si="8"/>
        <v>7H670          Pediatrics - UK Metabolic Division</v>
      </c>
      <c r="K200" s="28"/>
      <c r="L200" s="28"/>
      <c r="M200" s="28"/>
      <c r="N200" s="28"/>
    </row>
    <row r="201" spans="1:14" hidden="1" x14ac:dyDescent="0.25">
      <c r="A201" s="31" t="s">
        <v>272</v>
      </c>
      <c r="B201" s="28" t="s">
        <v>285</v>
      </c>
      <c r="C201" s="28"/>
      <c r="D201" s="28"/>
      <c r="E201" s="28"/>
      <c r="F201" s="28"/>
      <c r="G201" s="28"/>
      <c r="H201" s="28"/>
      <c r="I201" s="28"/>
      <c r="J201" s="28" t="str">
        <f t="shared" si="8"/>
        <v>7K300          Pharmaceutical Sciences</v>
      </c>
      <c r="K201" s="28"/>
      <c r="L201" s="28"/>
      <c r="M201" s="28"/>
      <c r="N201" s="28"/>
    </row>
    <row r="202" spans="1:14" hidden="1" x14ac:dyDescent="0.25">
      <c r="A202" s="31" t="s">
        <v>271</v>
      </c>
      <c r="B202" s="28" t="s">
        <v>284</v>
      </c>
      <c r="C202" s="28"/>
      <c r="D202" s="28"/>
      <c r="E202" s="28"/>
      <c r="F202" s="28"/>
      <c r="G202" s="28"/>
      <c r="H202" s="28"/>
      <c r="I202" s="28"/>
      <c r="J202" s="28" t="str">
        <f t="shared" si="8"/>
        <v>7K100          Pharmacy Academic Affairs</v>
      </c>
      <c r="K202" s="28"/>
      <c r="L202" s="28"/>
      <c r="M202" s="28"/>
      <c r="N202" s="28"/>
    </row>
    <row r="203" spans="1:14" hidden="1" x14ac:dyDescent="0.25">
      <c r="A203" s="31" t="s">
        <v>273</v>
      </c>
      <c r="B203" s="28" t="s">
        <v>461</v>
      </c>
      <c r="C203" s="28"/>
      <c r="D203" s="28"/>
      <c r="E203" s="28"/>
      <c r="F203" s="28"/>
      <c r="G203" s="28"/>
      <c r="H203" s="28"/>
      <c r="I203" s="28"/>
      <c r="J203" s="28" t="str">
        <f t="shared" si="8"/>
        <v>7K001          Pharmacy Continuing Education</v>
      </c>
      <c r="K203" s="28"/>
      <c r="L203" s="28"/>
      <c r="M203" s="28"/>
      <c r="N203" s="28"/>
    </row>
    <row r="204" spans="1:14" hidden="1" x14ac:dyDescent="0.25">
      <c r="A204" s="31" t="s">
        <v>274</v>
      </c>
      <c r="B204" s="28" t="s">
        <v>286</v>
      </c>
      <c r="C204" s="28"/>
      <c r="D204" s="28"/>
      <c r="E204" s="28"/>
      <c r="F204" s="28"/>
      <c r="G204" s="28"/>
      <c r="H204" s="28"/>
      <c r="I204" s="28"/>
      <c r="J204" s="28" t="str">
        <f t="shared" si="8"/>
        <v>7K700          Pharmacy Practice &amp; Science</v>
      </c>
      <c r="K204" s="28"/>
      <c r="L204" s="28"/>
      <c r="M204" s="28"/>
      <c r="N204" s="28"/>
    </row>
    <row r="205" spans="1:14" hidden="1" x14ac:dyDescent="0.25">
      <c r="A205" s="31" t="s">
        <v>278</v>
      </c>
      <c r="B205" s="28" t="s">
        <v>290</v>
      </c>
      <c r="C205" s="28"/>
      <c r="D205" s="28"/>
      <c r="E205" s="28"/>
      <c r="F205" s="28"/>
      <c r="G205" s="28"/>
      <c r="H205" s="28"/>
      <c r="I205" s="28"/>
      <c r="J205" s="28" t="str">
        <f t="shared" si="8"/>
        <v>7H951          Physical Medicine &amp; Rehab - Research Div</v>
      </c>
      <c r="K205" s="28"/>
      <c r="L205" s="28"/>
      <c r="M205" s="28"/>
      <c r="N205" s="28"/>
    </row>
    <row r="206" spans="1:14" hidden="1" x14ac:dyDescent="0.25">
      <c r="A206" s="31" t="s">
        <v>277</v>
      </c>
      <c r="B206" s="28" t="s">
        <v>289</v>
      </c>
      <c r="C206" s="28"/>
      <c r="D206" s="28"/>
      <c r="E206" s="28"/>
      <c r="F206" s="28"/>
      <c r="G206" s="28"/>
      <c r="H206" s="28"/>
      <c r="I206" s="28"/>
      <c r="J206" s="28" t="str">
        <f t="shared" si="8"/>
        <v>7C500          Pilot &amp; Collab Trans &amp; Clin Studies</v>
      </c>
      <c r="K206" s="28"/>
      <c r="L206" s="28"/>
      <c r="M206" s="28"/>
      <c r="N206" s="28"/>
    </row>
    <row r="207" spans="1:14" hidden="1" x14ac:dyDescent="0.25">
      <c r="A207" s="31" t="s">
        <v>367</v>
      </c>
      <c r="B207" s="28" t="s">
        <v>368</v>
      </c>
      <c r="C207" s="28"/>
      <c r="D207" s="28"/>
      <c r="E207" s="28"/>
      <c r="F207" s="28"/>
      <c r="G207" s="28"/>
      <c r="H207" s="28"/>
      <c r="I207" s="28"/>
      <c r="J207" s="28" t="str">
        <f t="shared" si="8"/>
        <v>7H061          Placement Services</v>
      </c>
      <c r="K207" s="28"/>
      <c r="L207" s="28"/>
      <c r="M207" s="28"/>
      <c r="N207" s="28"/>
    </row>
    <row r="208" spans="1:14" hidden="1" x14ac:dyDescent="0.25">
      <c r="A208" s="31" t="s">
        <v>365</v>
      </c>
      <c r="B208" s="28" t="s">
        <v>366</v>
      </c>
      <c r="C208" s="28"/>
      <c r="D208" s="28"/>
      <c r="E208" s="28"/>
      <c r="F208" s="28"/>
      <c r="G208" s="28"/>
      <c r="H208" s="28"/>
      <c r="I208" s="28"/>
      <c r="J208" s="28" t="str">
        <f t="shared" si="8"/>
        <v>7A002          Prepared Tray Systems</v>
      </c>
      <c r="K208" s="28"/>
      <c r="L208" s="28"/>
      <c r="M208" s="28"/>
      <c r="N208" s="28"/>
    </row>
    <row r="209" spans="1:14" hidden="1" x14ac:dyDescent="0.25">
      <c r="A209" s="31" t="s">
        <v>363</v>
      </c>
      <c r="B209" s="28" t="s">
        <v>364</v>
      </c>
      <c r="C209" s="28"/>
      <c r="D209" s="28"/>
      <c r="E209" s="28"/>
      <c r="F209" s="28"/>
      <c r="G209" s="28"/>
      <c r="H209" s="28"/>
      <c r="I209" s="28"/>
      <c r="J209" s="28" t="str">
        <f t="shared" si="8"/>
        <v>7H800          Psychiatry</v>
      </c>
      <c r="K209" s="28"/>
      <c r="L209" s="28"/>
      <c r="M209" s="28"/>
      <c r="N209" s="28"/>
    </row>
    <row r="210" spans="1:14" hidden="1" x14ac:dyDescent="0.25">
      <c r="A210" s="31" t="s">
        <v>375</v>
      </c>
      <c r="B210" s="28" t="s">
        <v>376</v>
      </c>
      <c r="C210" s="28"/>
      <c r="D210" s="28"/>
      <c r="E210" s="28"/>
      <c r="F210" s="28"/>
      <c r="G210" s="28"/>
      <c r="H210" s="28"/>
      <c r="I210" s="28"/>
      <c r="J210" s="28" t="str">
        <f t="shared" si="8"/>
        <v>7P110          Public Health - Academic Affairs</v>
      </c>
      <c r="K210" s="28"/>
      <c r="L210" s="28"/>
      <c r="M210" s="28"/>
      <c r="N210" s="28"/>
    </row>
    <row r="211" spans="1:14" hidden="1" x14ac:dyDescent="0.25">
      <c r="A211" s="31" t="s">
        <v>359</v>
      </c>
      <c r="B211" s="28" t="s">
        <v>360</v>
      </c>
      <c r="C211" s="28"/>
      <c r="D211" s="28"/>
      <c r="E211" s="28"/>
      <c r="F211" s="28"/>
      <c r="G211" s="28"/>
      <c r="H211" s="28"/>
      <c r="I211" s="28"/>
      <c r="J211" s="28" t="str">
        <f t="shared" si="8"/>
        <v>7P660          Public Health Accreditation</v>
      </c>
      <c r="K211" s="28"/>
      <c r="L211" s="28"/>
      <c r="M211" s="28"/>
      <c r="N211" s="28"/>
    </row>
    <row r="212" spans="1:14" hidden="1" x14ac:dyDescent="0.25">
      <c r="A212" s="31" t="s">
        <v>78</v>
      </c>
      <c r="B212" s="28" t="s">
        <v>79</v>
      </c>
      <c r="C212" s="28"/>
      <c r="D212" s="28"/>
      <c r="E212" s="28"/>
      <c r="F212" s="28"/>
      <c r="G212" s="28"/>
      <c r="H212" s="28"/>
      <c r="I212" s="28"/>
      <c r="J212" s="28" t="str">
        <f t="shared" si="8"/>
        <v>7P620          Public Health Business &amp; Finan</v>
      </c>
      <c r="K212" s="28"/>
      <c r="L212" s="28"/>
      <c r="M212" s="28"/>
      <c r="N212" s="28"/>
    </row>
    <row r="213" spans="1:14" hidden="1" x14ac:dyDescent="0.25">
      <c r="A213" s="31" t="s">
        <v>134</v>
      </c>
      <c r="B213" s="28" t="s">
        <v>135</v>
      </c>
      <c r="C213" s="28"/>
      <c r="D213" s="28"/>
      <c r="E213" s="28"/>
      <c r="F213" s="28"/>
      <c r="G213" s="28"/>
      <c r="H213" s="28"/>
      <c r="I213" s="28"/>
      <c r="J213" s="28" t="str">
        <f t="shared" si="8"/>
        <v>7P310          Public Health Clinic Operation</v>
      </c>
      <c r="K213" s="28"/>
      <c r="L213" s="28"/>
      <c r="M213" s="28"/>
      <c r="N213" s="28"/>
    </row>
    <row r="214" spans="1:14" hidden="1" x14ac:dyDescent="0.25">
      <c r="A214" s="31" t="s">
        <v>40</v>
      </c>
      <c r="B214" s="28" t="s">
        <v>48</v>
      </c>
      <c r="C214" s="28"/>
      <c r="D214" s="28"/>
      <c r="E214" s="28"/>
      <c r="F214" s="28"/>
      <c r="G214" s="28"/>
      <c r="H214" s="28"/>
      <c r="I214" s="28"/>
      <c r="J214" s="28" t="str">
        <f t="shared" si="8"/>
        <v>7P630          Public Health Information Technology</v>
      </c>
      <c r="K214" s="28"/>
      <c r="L214" s="28"/>
      <c r="M214" s="28"/>
      <c r="N214" s="28"/>
    </row>
    <row r="215" spans="1:14" hidden="1" x14ac:dyDescent="0.25">
      <c r="A215" s="31" t="s">
        <v>293</v>
      </c>
      <c r="B215" s="28" t="s">
        <v>294</v>
      </c>
      <c r="C215" s="28"/>
      <c r="D215" s="28"/>
      <c r="E215" s="28"/>
      <c r="F215" s="28"/>
      <c r="G215" s="28"/>
      <c r="H215" s="28"/>
      <c r="I215" s="28"/>
      <c r="J215" s="28" t="str">
        <f t="shared" si="8"/>
        <v>7P120          Public Health Leadership Institute</v>
      </c>
      <c r="K215" s="28"/>
      <c r="L215" s="28"/>
      <c r="M215" s="28"/>
      <c r="N215" s="28"/>
    </row>
    <row r="216" spans="1:14" hidden="1" x14ac:dyDescent="0.25">
      <c r="A216" s="31" t="s">
        <v>391</v>
      </c>
      <c r="B216" s="28" t="s">
        <v>392</v>
      </c>
      <c r="C216" s="28"/>
      <c r="D216" s="28"/>
      <c r="E216" s="28"/>
      <c r="F216" s="28"/>
      <c r="G216" s="28"/>
      <c r="H216" s="28"/>
      <c r="I216" s="28"/>
      <c r="J216" s="28" t="str">
        <f t="shared" si="8"/>
        <v>7P540          Public Hlth Admissions &amp; Recor</v>
      </c>
      <c r="K216" s="28"/>
      <c r="L216" s="28"/>
      <c r="M216" s="28"/>
      <c r="N216" s="28"/>
    </row>
    <row r="217" spans="1:14" hidden="1" x14ac:dyDescent="0.25">
      <c r="A217" s="31" t="s">
        <v>433</v>
      </c>
      <c r="B217" s="28" t="s">
        <v>434</v>
      </c>
      <c r="C217" s="28"/>
      <c r="D217" s="28"/>
      <c r="E217" s="28"/>
      <c r="F217" s="28"/>
      <c r="G217" s="28"/>
      <c r="H217" s="28"/>
      <c r="I217" s="28"/>
      <c r="J217" s="28" t="str">
        <f t="shared" si="8"/>
        <v>7P640          Public Hlth Logistical Service</v>
      </c>
      <c r="K217" s="28"/>
      <c r="L217" s="28"/>
      <c r="M217" s="28"/>
      <c r="N217" s="28"/>
    </row>
    <row r="218" spans="1:14" hidden="1" x14ac:dyDescent="0.25">
      <c r="A218" s="31" t="s">
        <v>427</v>
      </c>
      <c r="B218" s="28" t="s">
        <v>428</v>
      </c>
      <c r="C218" s="28"/>
      <c r="D218" s="28"/>
      <c r="E218" s="28"/>
      <c r="F218" s="28"/>
      <c r="G218" s="28"/>
      <c r="H218" s="28"/>
      <c r="I218" s="28"/>
      <c r="J218" s="28" t="str">
        <f t="shared" si="8"/>
        <v>7P510          Public Hlth Student Services</v>
      </c>
      <c r="K218" s="28"/>
      <c r="L218" s="28"/>
      <c r="M218" s="28"/>
      <c r="N218" s="28"/>
    </row>
    <row r="219" spans="1:14" hidden="1" x14ac:dyDescent="0.25">
      <c r="A219" s="31" t="s">
        <v>418</v>
      </c>
      <c r="B219" s="28" t="s">
        <v>419</v>
      </c>
      <c r="C219" s="28"/>
      <c r="D219" s="28"/>
      <c r="E219" s="28"/>
      <c r="F219" s="28"/>
      <c r="G219" s="28"/>
      <c r="H219" s="28"/>
      <c r="I219" s="28"/>
      <c r="J219" s="28" t="str">
        <f t="shared" si="8"/>
        <v>7P410          Public Health - Research</v>
      </c>
      <c r="K219" s="28"/>
      <c r="L219" s="28"/>
      <c r="M219" s="28"/>
      <c r="N219" s="28"/>
    </row>
    <row r="220" spans="1:14" hidden="1" x14ac:dyDescent="0.25">
      <c r="A220" s="31" t="s">
        <v>429</v>
      </c>
      <c r="B220" s="28" t="s">
        <v>430</v>
      </c>
      <c r="C220" s="28"/>
      <c r="D220" s="28"/>
      <c r="E220" s="28"/>
      <c r="F220" s="28"/>
      <c r="G220" s="28"/>
      <c r="H220" s="28"/>
      <c r="I220" s="28"/>
      <c r="J220" s="28" t="str">
        <f t="shared" si="8"/>
        <v>7A006          Public-Prof. Service</v>
      </c>
      <c r="K220" s="28"/>
      <c r="L220" s="28"/>
      <c r="M220" s="28"/>
      <c r="N220" s="28"/>
    </row>
    <row r="221" spans="1:14" hidden="1" x14ac:dyDescent="0.25">
      <c r="A221" s="31" t="s">
        <v>393</v>
      </c>
      <c r="B221" s="28" t="s">
        <v>394</v>
      </c>
      <c r="C221" s="28"/>
      <c r="D221" s="28"/>
      <c r="E221" s="28"/>
      <c r="F221" s="28"/>
      <c r="G221" s="28"/>
      <c r="H221" s="28"/>
      <c r="I221" s="28"/>
      <c r="J221" s="28" t="str">
        <f t="shared" si="8"/>
        <v>7H900          Radiation Medicine</v>
      </c>
      <c r="K221" s="28"/>
      <c r="L221" s="28"/>
      <c r="M221" s="28"/>
      <c r="N221" s="28"/>
    </row>
    <row r="222" spans="1:14" hidden="1" x14ac:dyDescent="0.25">
      <c r="A222" s="31" t="s">
        <v>423</v>
      </c>
      <c r="B222" s="28" t="s">
        <v>424</v>
      </c>
      <c r="C222" s="28"/>
      <c r="D222" s="28"/>
      <c r="E222" s="28"/>
      <c r="F222" s="28"/>
      <c r="G222" s="28"/>
      <c r="H222" s="28"/>
      <c r="I222" s="28"/>
      <c r="J222" s="28" t="str">
        <f t="shared" si="8"/>
        <v>7H901          Radiation Medicine - Berea</v>
      </c>
      <c r="K222" s="28"/>
      <c r="L222" s="28"/>
      <c r="M222" s="28"/>
      <c r="N222" s="28"/>
    </row>
    <row r="223" spans="1:14" hidden="1" x14ac:dyDescent="0.25">
      <c r="A223" s="31" t="s">
        <v>431</v>
      </c>
      <c r="B223" s="28" t="s">
        <v>432</v>
      </c>
      <c r="C223" s="28"/>
      <c r="D223" s="28"/>
      <c r="E223" s="28"/>
      <c r="F223" s="28"/>
      <c r="G223" s="28"/>
      <c r="H223" s="28"/>
      <c r="I223" s="28"/>
      <c r="J223" s="28" t="str">
        <f t="shared" si="8"/>
        <v>7H902          Radiation Medicine - Georgetown</v>
      </c>
      <c r="K223" s="28"/>
      <c r="L223" s="28"/>
      <c r="M223" s="28"/>
      <c r="N223" s="28"/>
    </row>
    <row r="224" spans="1:14" hidden="1" x14ac:dyDescent="0.25">
      <c r="A224" s="31" t="s">
        <v>421</v>
      </c>
      <c r="B224" s="28" t="s">
        <v>422</v>
      </c>
      <c r="C224" s="28"/>
      <c r="D224" s="28"/>
      <c r="E224" s="28"/>
      <c r="F224" s="28"/>
      <c r="G224" s="28"/>
      <c r="H224" s="28"/>
      <c r="I224" s="28"/>
      <c r="J224" s="28" t="str">
        <f t="shared" si="8"/>
        <v>7H903          Radiation Medicine - Mt Sterling</v>
      </c>
      <c r="K224" s="28"/>
      <c r="L224" s="28"/>
      <c r="M224" s="28"/>
      <c r="N224" s="28"/>
    </row>
    <row r="225" spans="1:14" hidden="1" x14ac:dyDescent="0.25">
      <c r="A225" s="31" t="s">
        <v>420</v>
      </c>
      <c r="B225" s="28" t="s">
        <v>462</v>
      </c>
      <c r="C225" s="28"/>
      <c r="D225" s="28"/>
      <c r="E225" s="28"/>
      <c r="F225" s="28"/>
      <c r="G225" s="28"/>
      <c r="H225" s="28"/>
      <c r="I225" s="28"/>
      <c r="J225" s="28" t="str">
        <f t="shared" si="8"/>
        <v>7H302          Radiology - GS Division</v>
      </c>
      <c r="K225" s="28"/>
      <c r="L225" s="28"/>
      <c r="M225" s="28"/>
      <c r="N225" s="28"/>
    </row>
    <row r="226" spans="1:14" hidden="1" x14ac:dyDescent="0.25">
      <c r="A226" s="31" t="s">
        <v>44</v>
      </c>
      <c r="B226" s="28" t="s">
        <v>52</v>
      </c>
      <c r="C226" s="28"/>
      <c r="D226" s="28"/>
      <c r="E226" s="28"/>
      <c r="F226" s="28"/>
      <c r="G226" s="28"/>
      <c r="H226" s="28"/>
      <c r="I226" s="28"/>
      <c r="J226" s="28" t="str">
        <f t="shared" si="8"/>
        <v>7H301          Radiology - KY South</v>
      </c>
      <c r="K226" s="28"/>
      <c r="L226" s="28"/>
      <c r="M226" s="28"/>
      <c r="N226" s="28"/>
    </row>
    <row r="227" spans="1:14" hidden="1" x14ac:dyDescent="0.25">
      <c r="A227" s="31" t="s">
        <v>349</v>
      </c>
      <c r="B227" s="28" t="s">
        <v>350</v>
      </c>
      <c r="C227" s="28"/>
      <c r="D227" s="28"/>
      <c r="E227" s="28"/>
      <c r="F227" s="28"/>
      <c r="G227" s="28"/>
      <c r="H227" s="28"/>
      <c r="I227" s="28"/>
      <c r="J227" s="28" t="str">
        <f t="shared" si="8"/>
        <v>7H303          Radiology - KY Sports Medicine</v>
      </c>
      <c r="K227" s="28"/>
      <c r="L227" s="28"/>
      <c r="M227" s="28"/>
      <c r="N227" s="28"/>
    </row>
    <row r="228" spans="1:14" hidden="1" x14ac:dyDescent="0.25">
      <c r="A228" s="31" t="s">
        <v>351</v>
      </c>
      <c r="B228" s="28" t="s">
        <v>354</v>
      </c>
      <c r="C228" s="28"/>
      <c r="D228" s="28"/>
      <c r="E228" s="28"/>
      <c r="F228" s="28"/>
      <c r="G228" s="28"/>
      <c r="H228" s="28"/>
      <c r="I228" s="28"/>
      <c r="J228" s="28" t="str">
        <f t="shared" si="8"/>
        <v>7C600          REACH</v>
      </c>
      <c r="K228" s="28"/>
      <c r="L228" s="28"/>
      <c r="M228" s="28"/>
      <c r="N228" s="28"/>
    </row>
    <row r="229" spans="1:14" hidden="1" x14ac:dyDescent="0.25">
      <c r="A229" s="31" t="s">
        <v>352</v>
      </c>
      <c r="B229" s="28" t="s">
        <v>355</v>
      </c>
      <c r="C229" s="28"/>
      <c r="D229" s="28"/>
      <c r="E229" s="28"/>
      <c r="F229" s="28"/>
      <c r="G229" s="28"/>
      <c r="H229" s="28"/>
      <c r="I229" s="28"/>
      <c r="J229" s="28" t="str">
        <f t="shared" si="8"/>
        <v>7K750          REACH Program</v>
      </c>
      <c r="K229" s="28"/>
      <c r="L229" s="28"/>
      <c r="M229" s="28"/>
      <c r="N229" s="28"/>
    </row>
    <row r="230" spans="1:14" hidden="1" x14ac:dyDescent="0.25">
      <c r="A230" s="31" t="s">
        <v>353</v>
      </c>
      <c r="B230" s="28" t="s">
        <v>356</v>
      </c>
      <c r="C230" s="28"/>
      <c r="D230" s="28"/>
      <c r="E230" s="28"/>
      <c r="F230" s="28"/>
      <c r="G230" s="28"/>
      <c r="H230" s="28"/>
      <c r="I230" s="28"/>
      <c r="J230" s="28" t="str">
        <f t="shared" si="8"/>
        <v>7H950          Rehabilitation Medicine</v>
      </c>
      <c r="K230" s="28"/>
      <c r="L230" s="28"/>
      <c r="M230" s="28"/>
      <c r="N230" s="28"/>
    </row>
    <row r="231" spans="1:14" hidden="1" x14ac:dyDescent="0.25">
      <c r="A231" s="31" t="s">
        <v>181</v>
      </c>
      <c r="B231" s="28" t="s">
        <v>183</v>
      </c>
      <c r="C231" s="28"/>
      <c r="D231" s="28"/>
      <c r="E231" s="28"/>
      <c r="F231" s="28"/>
      <c r="G231" s="28"/>
      <c r="H231" s="28"/>
      <c r="I231" s="28"/>
      <c r="J231" s="28" t="str">
        <f t="shared" si="8"/>
        <v>7K400          Research &amp; Graduate Education</v>
      </c>
      <c r="K231" s="28"/>
      <c r="L231" s="28"/>
      <c r="M231" s="28"/>
      <c r="N231" s="28"/>
    </row>
    <row r="232" spans="1:14" hidden="1" x14ac:dyDescent="0.25">
      <c r="A232" s="31" t="s">
        <v>180</v>
      </c>
      <c r="B232" s="28" t="s">
        <v>182</v>
      </c>
      <c r="C232" s="28"/>
      <c r="D232" s="28"/>
      <c r="E232" s="28"/>
      <c r="F232" s="28"/>
      <c r="G232" s="28"/>
      <c r="H232" s="28"/>
      <c r="I232" s="28"/>
      <c r="J232" s="28" t="str">
        <f t="shared" si="8"/>
        <v>7A005          Research &amp; Graduate Studies</v>
      </c>
      <c r="K232" s="28"/>
      <c r="L232" s="28"/>
      <c r="M232" s="28"/>
      <c r="N232" s="28"/>
    </row>
    <row r="233" spans="1:14" hidden="1" x14ac:dyDescent="0.25">
      <c r="A233" s="31" t="s">
        <v>184</v>
      </c>
      <c r="B233" s="28" t="s">
        <v>185</v>
      </c>
      <c r="C233" s="28"/>
      <c r="D233" s="28"/>
      <c r="E233" s="28"/>
      <c r="F233" s="28"/>
      <c r="G233" s="28"/>
      <c r="H233" s="28"/>
      <c r="I233" s="28"/>
      <c r="J233" s="28" t="str">
        <f t="shared" ref="J233:J253" si="9">A239&amp;"          "&amp;B239</f>
        <v>7K725          Research and Data Management Center</v>
      </c>
      <c r="K233" s="28"/>
      <c r="L233" s="28"/>
      <c r="M233" s="28"/>
      <c r="N233" s="28"/>
    </row>
    <row r="234" spans="1:14" hidden="1" x14ac:dyDescent="0.25">
      <c r="A234" s="31" t="s">
        <v>80</v>
      </c>
      <c r="B234" s="28" t="s">
        <v>81</v>
      </c>
      <c r="C234" s="28"/>
      <c r="D234" s="28"/>
      <c r="E234" s="28"/>
      <c r="F234" s="28"/>
      <c r="G234" s="28"/>
      <c r="H234" s="28"/>
      <c r="I234" s="28"/>
      <c r="J234" s="28" t="str">
        <f t="shared" si="9"/>
        <v>7H060          Rural Kentucky Health Care</v>
      </c>
      <c r="K234" s="28"/>
      <c r="L234" s="28"/>
      <c r="M234" s="28"/>
      <c r="N234" s="28"/>
    </row>
    <row r="235" spans="1:14" hidden="1" x14ac:dyDescent="0.25">
      <c r="A235" s="31" t="s">
        <v>379</v>
      </c>
      <c r="B235" s="28" t="s">
        <v>380</v>
      </c>
      <c r="C235" s="28"/>
      <c r="D235" s="28"/>
      <c r="E235" s="28"/>
      <c r="F235" s="28"/>
      <c r="G235" s="28"/>
      <c r="H235" s="28"/>
      <c r="I235" s="28"/>
      <c r="J235" s="28" t="str">
        <f t="shared" si="9"/>
        <v>7H019          Rural Physician Leadership Program</v>
      </c>
      <c r="K235" s="28"/>
      <c r="L235" s="28"/>
      <c r="M235" s="28"/>
      <c r="N235" s="28"/>
    </row>
    <row r="236" spans="1:14" hidden="1" x14ac:dyDescent="0.25">
      <c r="A236" s="31" t="s">
        <v>357</v>
      </c>
      <c r="B236" s="28" t="s">
        <v>358</v>
      </c>
      <c r="C236" s="28"/>
      <c r="D236" s="28"/>
      <c r="E236" s="28"/>
      <c r="F236" s="28"/>
      <c r="G236" s="28"/>
      <c r="H236" s="28"/>
      <c r="I236" s="28"/>
      <c r="J236" s="28" t="str">
        <f t="shared" si="9"/>
        <v>7H030          Sanders-Brown Center on Aging</v>
      </c>
      <c r="K236" s="28"/>
      <c r="L236" s="28"/>
      <c r="M236" s="28"/>
      <c r="N236" s="28"/>
    </row>
    <row r="237" spans="1:14" hidden="1" x14ac:dyDescent="0.25">
      <c r="A237" s="31" t="s">
        <v>373</v>
      </c>
      <c r="B237" s="28" t="s">
        <v>374</v>
      </c>
      <c r="C237" s="28"/>
      <c r="D237" s="28"/>
      <c r="E237" s="28"/>
      <c r="F237" s="28"/>
      <c r="G237" s="28"/>
      <c r="H237" s="28"/>
      <c r="I237" s="28"/>
      <c r="J237" s="28" t="str">
        <f t="shared" si="9"/>
        <v>7P220          Southeast Ctr for Ag Hlth &amp; In</v>
      </c>
      <c r="K237" s="28"/>
      <c r="L237" s="28"/>
      <c r="M237" s="28"/>
      <c r="N237" s="28"/>
    </row>
    <row r="238" spans="1:14" hidden="1" x14ac:dyDescent="0.25">
      <c r="A238" s="31" t="s">
        <v>43</v>
      </c>
      <c r="B238" s="28" t="s">
        <v>51</v>
      </c>
      <c r="C238" s="28"/>
      <c r="D238" s="28"/>
      <c r="E238" s="28"/>
      <c r="F238" s="28"/>
      <c r="G238" s="28"/>
      <c r="H238" s="28"/>
      <c r="I238" s="28"/>
      <c r="J238" s="28" t="str">
        <f t="shared" si="9"/>
        <v>7H016          Spinal Cord &amp; Brain Injury Research</v>
      </c>
      <c r="K238" s="28"/>
      <c r="L238" s="28"/>
      <c r="M238" s="28"/>
      <c r="N238" s="28"/>
    </row>
    <row r="239" spans="1:14" hidden="1" x14ac:dyDescent="0.25">
      <c r="A239" s="31" t="s">
        <v>377</v>
      </c>
      <c r="B239" s="28" t="s">
        <v>378</v>
      </c>
      <c r="C239" s="28"/>
      <c r="D239" s="28"/>
      <c r="E239" s="28"/>
      <c r="F239" s="28"/>
      <c r="G239" s="28"/>
      <c r="H239" s="28"/>
      <c r="I239" s="28"/>
      <c r="J239" s="28" t="str">
        <f t="shared" si="9"/>
        <v>7A003          Student Affairs</v>
      </c>
      <c r="K239" s="28"/>
      <c r="L239" s="28"/>
      <c r="M239" s="28"/>
      <c r="N239" s="28"/>
    </row>
    <row r="240" spans="1:14" hidden="1" x14ac:dyDescent="0.25">
      <c r="A240" s="31" t="s">
        <v>132</v>
      </c>
      <c r="B240" s="28" t="s">
        <v>133</v>
      </c>
      <c r="C240" s="28"/>
      <c r="D240" s="28"/>
      <c r="E240" s="28"/>
      <c r="F240" s="28"/>
      <c r="G240" s="28"/>
      <c r="H240" s="28"/>
      <c r="I240" s="28"/>
      <c r="J240" s="28" t="str">
        <f t="shared" si="9"/>
        <v>7H865          Surgery - Winchester Comm Div</v>
      </c>
      <c r="K240" s="28"/>
      <c r="L240" s="28"/>
      <c r="M240" s="28"/>
      <c r="N240" s="28"/>
    </row>
    <row r="241" spans="1:15" hidden="1" x14ac:dyDescent="0.25">
      <c r="A241" s="31" t="s">
        <v>116</v>
      </c>
      <c r="B241" s="28" t="s">
        <v>117</v>
      </c>
      <c r="C241" s="28"/>
      <c r="D241" s="28"/>
      <c r="E241" s="28"/>
      <c r="F241" s="28"/>
      <c r="G241" s="28"/>
      <c r="H241" s="28"/>
      <c r="I241" s="28"/>
      <c r="J241" s="28" t="str">
        <f t="shared" si="9"/>
        <v>7H856          Surgery/Cardiothoracic</v>
      </c>
      <c r="K241" s="28"/>
      <c r="L241" s="28"/>
      <c r="M241" s="28"/>
      <c r="N241" s="28"/>
    </row>
    <row r="242" spans="1:15" hidden="1" x14ac:dyDescent="0.25">
      <c r="A242" s="31" t="s">
        <v>126</v>
      </c>
      <c r="B242" s="28" t="s">
        <v>127</v>
      </c>
      <c r="C242" s="28"/>
      <c r="D242" s="28"/>
      <c r="E242" s="28"/>
      <c r="F242" s="28"/>
      <c r="G242" s="28"/>
      <c r="H242" s="28"/>
      <c r="I242" s="28"/>
      <c r="J242" s="28" t="str">
        <f t="shared" si="9"/>
        <v>7H851          Surgery/Department</v>
      </c>
      <c r="K242" s="28"/>
      <c r="L242" s="28"/>
      <c r="M242" s="28"/>
      <c r="N242" s="28"/>
    </row>
    <row r="243" spans="1:15" hidden="1" x14ac:dyDescent="0.25">
      <c r="A243" s="31" t="s">
        <v>412</v>
      </c>
      <c r="B243" s="28" t="s">
        <v>413</v>
      </c>
      <c r="C243" s="28"/>
      <c r="D243" s="28"/>
      <c r="E243" s="28"/>
      <c r="F243" s="28"/>
      <c r="G243" s="28"/>
      <c r="H243" s="28"/>
      <c r="I243" s="28"/>
      <c r="J243" s="28" t="str">
        <f t="shared" si="9"/>
        <v>7H862          Surgery/Dermatology</v>
      </c>
      <c r="K243" s="28"/>
      <c r="L243" s="28"/>
      <c r="M243" s="28"/>
      <c r="N243" s="28"/>
    </row>
    <row r="244" spans="1:15" hidden="1" x14ac:dyDescent="0.25">
      <c r="A244" s="31" t="s">
        <v>112</v>
      </c>
      <c r="B244" s="28" t="s">
        <v>113</v>
      </c>
      <c r="C244" s="28"/>
      <c r="D244" s="28"/>
      <c r="E244" s="28"/>
      <c r="F244" s="28"/>
      <c r="G244" s="28"/>
      <c r="H244" s="28"/>
      <c r="I244" s="28"/>
      <c r="J244" s="28" t="str">
        <f t="shared" si="9"/>
        <v>7H850          Surgery/General</v>
      </c>
      <c r="K244" s="28"/>
      <c r="L244" s="28"/>
      <c r="M244" s="28"/>
      <c r="N244" s="28"/>
    </row>
    <row r="245" spans="1:15" hidden="1" x14ac:dyDescent="0.25">
      <c r="A245" s="31" t="s">
        <v>41</v>
      </c>
      <c r="B245" s="28" t="s">
        <v>49</v>
      </c>
      <c r="C245" s="28"/>
      <c r="D245" s="28"/>
      <c r="E245" s="28"/>
      <c r="F245" s="28"/>
      <c r="G245" s="28"/>
      <c r="H245" s="28"/>
      <c r="I245" s="28"/>
      <c r="J245" s="28" t="str">
        <f t="shared" si="9"/>
        <v>7H853          Surgery/Neurosurgery</v>
      </c>
      <c r="K245" s="28"/>
      <c r="L245" s="28"/>
      <c r="M245" s="28"/>
      <c r="N245" s="28"/>
    </row>
    <row r="246" spans="1:15" hidden="1" x14ac:dyDescent="0.25">
      <c r="A246" s="31" t="s">
        <v>339</v>
      </c>
      <c r="B246" s="28" t="s">
        <v>340</v>
      </c>
      <c r="C246" s="28"/>
      <c r="D246" s="28"/>
      <c r="E246" s="28"/>
      <c r="F246" s="28"/>
      <c r="G246" s="28"/>
      <c r="H246" s="28"/>
      <c r="I246" s="28"/>
      <c r="J246" s="28" t="str">
        <f t="shared" si="9"/>
        <v>7H860          Surgery/Otolaryngology</v>
      </c>
      <c r="K246" s="28"/>
      <c r="L246" s="28"/>
      <c r="M246" s="28"/>
      <c r="N246" s="28"/>
    </row>
    <row r="247" spans="1:15" hidden="1" x14ac:dyDescent="0.25">
      <c r="A247" s="31" t="s">
        <v>316</v>
      </c>
      <c r="B247" s="28" t="s">
        <v>326</v>
      </c>
      <c r="C247" s="28"/>
      <c r="D247" s="28"/>
      <c r="E247" s="28"/>
      <c r="F247" s="28"/>
      <c r="G247" s="28"/>
      <c r="H247" s="28"/>
      <c r="I247" s="28"/>
      <c r="J247" s="28" t="str">
        <f t="shared" si="9"/>
        <v>7H857          Surgery/Pediatrics</v>
      </c>
      <c r="K247" s="28"/>
      <c r="L247" s="28"/>
      <c r="M247" s="28"/>
      <c r="N247" s="28"/>
    </row>
    <row r="248" spans="1:15" hidden="1" x14ac:dyDescent="0.25">
      <c r="A248" s="31" t="s">
        <v>311</v>
      </c>
      <c r="B248" s="28" t="s">
        <v>321</v>
      </c>
      <c r="C248" s="28"/>
      <c r="D248" s="28"/>
      <c r="E248" s="28"/>
      <c r="F248" s="28"/>
      <c r="G248" s="28"/>
      <c r="H248" s="28"/>
      <c r="I248" s="28"/>
      <c r="J248" s="28" t="str">
        <f t="shared" si="9"/>
        <v>7H858          Surgery/Plastic</v>
      </c>
      <c r="K248" s="28"/>
      <c r="L248" s="28"/>
      <c r="M248" s="28"/>
      <c r="N248" s="28"/>
    </row>
    <row r="249" spans="1:15" hidden="1" x14ac:dyDescent="0.25">
      <c r="A249" s="31" t="s">
        <v>332</v>
      </c>
      <c r="B249" s="28" t="s">
        <v>338</v>
      </c>
      <c r="C249" s="28"/>
      <c r="D249" s="28"/>
      <c r="E249" s="28"/>
      <c r="F249" s="28"/>
      <c r="G249" s="28"/>
      <c r="H249" s="28"/>
      <c r="I249" s="28"/>
      <c r="J249" s="28" t="str">
        <f t="shared" si="9"/>
        <v>7H861          Surgery/Transplant</v>
      </c>
      <c r="K249" s="28"/>
      <c r="L249" s="28"/>
      <c r="M249" s="28"/>
      <c r="N249" s="28"/>
    </row>
    <row r="250" spans="1:15" hidden="1" x14ac:dyDescent="0.25">
      <c r="A250" s="31" t="s">
        <v>310</v>
      </c>
      <c r="B250" s="28" t="s">
        <v>320</v>
      </c>
      <c r="C250" s="28"/>
      <c r="D250" s="28"/>
      <c r="E250" s="28"/>
      <c r="F250" s="28"/>
      <c r="G250" s="28"/>
      <c r="H250" s="28"/>
      <c r="I250" s="28"/>
      <c r="J250" s="28" t="str">
        <f t="shared" si="9"/>
        <v>7H855          Surgery/Urology</v>
      </c>
      <c r="K250" s="28"/>
      <c r="L250" s="28"/>
      <c r="M250" s="28"/>
      <c r="N250" s="28"/>
    </row>
    <row r="251" spans="1:15" hidden="1" x14ac:dyDescent="0.25">
      <c r="A251" s="31" t="s">
        <v>313</v>
      </c>
      <c r="B251" s="28" t="s">
        <v>323</v>
      </c>
      <c r="C251" s="28"/>
      <c r="D251" s="28"/>
      <c r="E251" s="28"/>
      <c r="F251" s="28"/>
      <c r="G251" s="28"/>
      <c r="H251" s="28"/>
      <c r="I251" s="28"/>
      <c r="J251" s="28" t="str">
        <f t="shared" si="9"/>
        <v>7C900          Training, Education and Mentoring</v>
      </c>
      <c r="K251" s="28"/>
      <c r="L251" s="28"/>
      <c r="M251" s="28"/>
      <c r="N251" s="28"/>
      <c r="O251" s="28"/>
    </row>
    <row r="252" spans="1:15" hidden="1" x14ac:dyDescent="0.25">
      <c r="A252" s="31" t="s">
        <v>330</v>
      </c>
      <c r="B252" s="28" t="s">
        <v>336</v>
      </c>
      <c r="C252" s="28"/>
      <c r="D252" s="28"/>
      <c r="E252" s="28"/>
      <c r="F252" s="28"/>
      <c r="G252" s="28"/>
      <c r="H252" s="28"/>
      <c r="I252" s="28"/>
      <c r="J252" s="28" t="str">
        <f t="shared" si="9"/>
        <v>7C800          Translational Technologies &amp; Resources</v>
      </c>
      <c r="K252" s="28"/>
      <c r="L252" s="28"/>
      <c r="M252" s="28"/>
      <c r="N252" s="28"/>
      <c r="O252" s="28"/>
    </row>
    <row r="253" spans="1:15" hidden="1" x14ac:dyDescent="0.25">
      <c r="A253" s="31" t="s">
        <v>327</v>
      </c>
      <c r="B253" s="28" t="s">
        <v>333</v>
      </c>
      <c r="C253" s="28"/>
      <c r="D253" s="28"/>
      <c r="E253" s="28"/>
      <c r="F253" s="28"/>
      <c r="G253" s="28"/>
      <c r="H253" s="28"/>
      <c r="I253" s="28"/>
      <c r="J253" s="28" t="str">
        <f t="shared" si="9"/>
        <v>7H006          UK Health Plans</v>
      </c>
      <c r="K253" s="28"/>
      <c r="L253" s="28"/>
      <c r="M253" s="28"/>
      <c r="N253" s="28"/>
      <c r="O253" s="28"/>
    </row>
    <row r="254" spans="1:15" hidden="1" x14ac:dyDescent="0.25">
      <c r="A254" s="31" t="s">
        <v>328</v>
      </c>
      <c r="B254" s="28" t="s">
        <v>334</v>
      </c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1:15" hidden="1" x14ac:dyDescent="0.25">
      <c r="A255" s="31" t="s">
        <v>331</v>
      </c>
      <c r="B255" s="28" t="s">
        <v>337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1:15" hidden="1" x14ac:dyDescent="0.25">
      <c r="A256" s="31" t="s">
        <v>315</v>
      </c>
      <c r="B256" s="28" t="s">
        <v>325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1:15" hidden="1" x14ac:dyDescent="0.25">
      <c r="A257" s="31" t="s">
        <v>86</v>
      </c>
      <c r="B257" s="28" t="s">
        <v>87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hidden="1" x14ac:dyDescent="0.25">
      <c r="A258" s="31" t="s">
        <v>84</v>
      </c>
      <c r="B258" s="28" t="s">
        <v>85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1:15" hidden="1" x14ac:dyDescent="0.25">
      <c r="A259" s="31" t="s">
        <v>99</v>
      </c>
      <c r="B259" s="28" t="s">
        <v>107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idden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1:15" hidden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1:15" hidden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hidden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</row>
    <row r="264" spans="1:1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1:1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1:1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</row>
    <row r="269" spans="1:1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</row>
    <row r="270" spans="1:1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1:1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1:1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1:1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1:1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1:1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1:1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1:1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1:1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1:1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1:1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1:1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1:1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1:1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1:1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1:1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1:1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1:1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1:1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1:1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1:1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1:1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1:1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1:1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</row>
    <row r="316" spans="1:1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</row>
    <row r="317" spans="1:1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</row>
    <row r="319" spans="1:1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</row>
    <row r="320" spans="1:1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</row>
    <row r="321" spans="1:1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</row>
    <row r="322" spans="1:1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</row>
    <row r="324" spans="1:1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1:1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</row>
    <row r="326" spans="1:1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</row>
    <row r="327" spans="1:1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</row>
    <row r="329" spans="1:1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</row>
    <row r="330" spans="1:1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</row>
    <row r="332" spans="1:1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</row>
    <row r="335" spans="1:1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</row>
    <row r="336" spans="1:1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</row>
    <row r="337" spans="1:1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</row>
    <row r="338" spans="1:1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</row>
    <row r="339" spans="1:1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</row>
    <row r="341" spans="1:1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</row>
    <row r="342" spans="1:1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</row>
    <row r="344" spans="1:1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</row>
    <row r="345" spans="1:1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</row>
    <row r="346" spans="1:1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</row>
    <row r="347" spans="1:1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</row>
    <row r="349" spans="1:1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</row>
    <row r="350" spans="1:1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</row>
    <row r="351" spans="1:1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</row>
    <row r="352" spans="1:1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</row>
    <row r="353" spans="1:1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</row>
    <row r="354" spans="1:1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</row>
    <row r="355" spans="1:1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</row>
    <row r="356" spans="1:1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</row>
    <row r="357" spans="1:1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</row>
    <row r="359" spans="1:1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</row>
    <row r="360" spans="1:1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</row>
    <row r="362" spans="1:1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</row>
    <row r="364" spans="1:1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</row>
    <row r="365" spans="1:1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</row>
    <row r="366" spans="1:1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</row>
    <row r="367" spans="1:1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</row>
    <row r="369" spans="1:1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</row>
    <row r="370" spans="1:1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</row>
    <row r="371" spans="1:1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</row>
    <row r="372" spans="1:1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</row>
    <row r="374" spans="1:1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</row>
    <row r="375" spans="1:1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</row>
    <row r="376" spans="1:1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</row>
    <row r="377" spans="1:1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</row>
    <row r="379" spans="1:1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</row>
    <row r="380" spans="1:1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</row>
    <row r="381" spans="1:1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1:1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</row>
    <row r="384" spans="1:1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</row>
    <row r="385" spans="1:1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1:1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</row>
    <row r="387" spans="1:1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</row>
    <row r="389" spans="1:1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1:1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</row>
    <row r="391" spans="1:1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1:1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1:1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</row>
    <row r="395" spans="1:1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1:1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</row>
    <row r="397" spans="1:1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1:1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</row>
    <row r="399" spans="1:1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1:1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</row>
    <row r="401" spans="1:1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1:1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</row>
    <row r="403" spans="1:1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1:1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</row>
    <row r="405" spans="1:1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1:1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</row>
    <row r="407" spans="1:1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</row>
    <row r="409" spans="1:1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</row>
    <row r="411" spans="1:1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1:1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</row>
    <row r="413" spans="1:1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1:1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1:1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</row>
    <row r="417" spans="1:1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1:1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</row>
    <row r="419" spans="1:1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1:1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</row>
    <row r="421" spans="1:1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1:1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1:1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</row>
    <row r="425" spans="1:1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1:1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</row>
    <row r="427" spans="1:1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</row>
    <row r="429" spans="1:1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1:1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</row>
    <row r="431" spans="1:1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1:1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1:1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</row>
    <row r="435" spans="1:1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1:1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</row>
    <row r="437" spans="1:1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</row>
    <row r="439" spans="1:1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1:1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</row>
    <row r="441" spans="1:1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1:1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</row>
    <row r="445" spans="1:1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1:1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</row>
    <row r="447" spans="1:1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1:1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1:1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1:1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</row>
    <row r="451" spans="1:1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1:1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1:1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</row>
    <row r="455" spans="1:1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1:1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</row>
    <row r="457" spans="1:1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1:1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</row>
    <row r="459" spans="1:1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1:1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1:1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1:1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</row>
    <row r="463" spans="1:1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1:1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</row>
    <row r="465" spans="1:15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1:15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</row>
    <row r="467" spans="1:15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5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1:15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</row>
    <row r="471" spans="1:15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1:15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1:15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</row>
    <row r="475" spans="1:15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1:15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</row>
    <row r="477" spans="1:15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</row>
    <row r="479" spans="1:15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1:15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</row>
    <row r="481" spans="1:15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1:15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</row>
    <row r="483" spans="1:15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1:15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</row>
    <row r="485" spans="1:15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1:15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</row>
    <row r="487" spans="1:15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</row>
    <row r="489" spans="1:15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1:15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</row>
    <row r="491" spans="1:15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1:15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</row>
    <row r="493" spans="1:15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1:15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</row>
    <row r="495" spans="1:15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5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</row>
    <row r="497" spans="1:15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1:15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</row>
    <row r="499" spans="1:15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1:15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</row>
    <row r="501" spans="1:15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1:15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1:15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</row>
    <row r="505" spans="1:15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1:15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</row>
    <row r="507" spans="1:15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</row>
    <row r="509" spans="1:15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1:15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</row>
    <row r="511" spans="1:15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1:15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1:15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</row>
    <row r="515" spans="1:15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1:15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</row>
    <row r="517" spans="1:15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</row>
    <row r="519" spans="1:15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1:15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</row>
    <row r="521" spans="1:15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1:15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5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1:15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</row>
    <row r="525" spans="1:15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1:15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</row>
    <row r="527" spans="1:15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</row>
    <row r="529" spans="1:15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1:15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</row>
    <row r="531" spans="1:15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1:15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1:15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</row>
    <row r="535" spans="1:15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1:15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</row>
    <row r="537" spans="1:15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</row>
    <row r="539" spans="1:15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1:15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</row>
    <row r="541" spans="1:15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1:15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1:15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</row>
    <row r="545" spans="1:15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1:15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</row>
    <row r="547" spans="1:15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1:15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</row>
    <row r="549" spans="1:15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1:15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</row>
    <row r="551" spans="1:15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1:15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</row>
    <row r="553" spans="1:15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1:15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</row>
    <row r="555" spans="1:15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1:15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</row>
    <row r="557" spans="1:15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</row>
    <row r="559" spans="1:15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1:15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</row>
    <row r="561" spans="1:15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1:15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1:15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</row>
    <row r="565" spans="1:15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1:15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</row>
    <row r="567" spans="1:15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1:15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</row>
    <row r="569" spans="1:15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1:15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</row>
    <row r="571" spans="1:15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1:15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1:15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1:15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1:15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</row>
    <row r="577" spans="1:15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</row>
    <row r="579" spans="1:15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1:15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</row>
    <row r="581" spans="1:15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1:15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</row>
    <row r="583" spans="1:15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1:15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</row>
    <row r="585" spans="1:15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1:15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</row>
    <row r="587" spans="1:15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1:15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</row>
    <row r="589" spans="1:15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1:15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</row>
    <row r="591" spans="1:15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1:15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</row>
    <row r="593" spans="1:15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1:15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</row>
    <row r="595" spans="1:15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1:15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</row>
    <row r="597" spans="1:15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1:15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</row>
    <row r="599" spans="1:15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1:15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</row>
    <row r="601" spans="1:15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1:15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1:15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</row>
    <row r="605" spans="1:15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1:15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</row>
    <row r="607" spans="1:15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</row>
    <row r="609" spans="1:15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1:15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</row>
    <row r="611" spans="1:15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1:15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1:15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</row>
    <row r="615" spans="1:15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1:15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</row>
    <row r="617" spans="1:15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</row>
    <row r="619" spans="1:15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1:15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</row>
    <row r="621" spans="1:15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1:15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</row>
    <row r="623" spans="1:15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1:15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</row>
    <row r="625" spans="1:15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1:15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</row>
    <row r="627" spans="1:15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1:15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</row>
    <row r="629" spans="1:15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1:15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</row>
    <row r="631" spans="1:15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1:15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1:15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</row>
    <row r="635" spans="1:15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1:15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</row>
    <row r="637" spans="1:15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1:15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</row>
    <row r="639" spans="1:15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1:15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</row>
    <row r="641" spans="1:15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1:15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</row>
    <row r="643" spans="1:15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1:15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</row>
    <row r="645" spans="1:15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1:15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</row>
    <row r="647" spans="1:15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</row>
    <row r="649" spans="1:15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1:15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 x14ac:dyDescent="0.25">
      <c r="A797" s="28"/>
      <c r="B797" s="28"/>
      <c r="C797" s="28"/>
      <c r="D797" s="28"/>
      <c r="E797" s="28"/>
      <c r="N797" s="28"/>
      <c r="O797" s="28"/>
    </row>
    <row r="798" spans="1:15" x14ac:dyDescent="0.25">
      <c r="A798" s="28"/>
      <c r="B798" s="28"/>
      <c r="C798" s="28"/>
      <c r="D798" s="28"/>
      <c r="E798" s="28"/>
      <c r="N798" s="28"/>
      <c r="O798" s="28"/>
    </row>
    <row r="799" spans="1:15" x14ac:dyDescent="0.25">
      <c r="A799" s="28"/>
      <c r="B799" s="28"/>
      <c r="C799" s="28"/>
      <c r="D799" s="28"/>
      <c r="E799" s="28"/>
      <c r="N799" s="28"/>
      <c r="O799" s="28"/>
    </row>
    <row r="800" spans="1:15" x14ac:dyDescent="0.25">
      <c r="A800" s="28"/>
      <c r="B800" s="28"/>
      <c r="C800" s="28"/>
      <c r="D800" s="28"/>
      <c r="E800" s="28"/>
      <c r="N800" s="28"/>
      <c r="O800" s="28"/>
    </row>
    <row r="801" spans="1:15" x14ac:dyDescent="0.25">
      <c r="A801" s="28"/>
      <c r="B801" s="28"/>
      <c r="C801" s="28"/>
      <c r="D801" s="28"/>
      <c r="E801" s="28"/>
      <c r="N801" s="28"/>
      <c r="O801" s="28"/>
    </row>
    <row r="802" spans="1:15" x14ac:dyDescent="0.25">
      <c r="A802" s="28"/>
      <c r="B802" s="28"/>
      <c r="C802" s="28"/>
      <c r="D802" s="28"/>
      <c r="E802" s="28"/>
      <c r="N802" s="28"/>
      <c r="O802" s="28"/>
    </row>
    <row r="803" spans="1:15" x14ac:dyDescent="0.25">
      <c r="O803" s="28"/>
    </row>
  </sheetData>
  <mergeCells count="2">
    <mergeCell ref="A12:F12"/>
    <mergeCell ref="A15:B15"/>
  </mergeCells>
  <dataValidations count="1">
    <dataValidation type="list" allowBlank="1" showInputMessage="1" showErrorMessage="1" sqref="B4:B11">
      <formula1>$O$4:$O$10</formula1>
    </dataValidation>
  </dataValidations>
  <hyperlinks>
    <hyperlink ref="Q3" r:id="rId1" location="fringe" display="fringe"/>
    <hyperlink ref="D3" r:id="rId2"/>
  </hyperlinks>
  <pageMargins left="0.7" right="0.7" top="0.75" bottom="0.75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</vt:lpstr>
      <vt:lpstr>NIH CAP COST SHARE</vt:lpstr>
      <vt:lpstr>Salary!Print_Area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Miles, Michael</dc:creator>
  <cp:lastModifiedBy>Cornell, Gary L</cp:lastModifiedBy>
  <cp:lastPrinted>2013-09-23T17:13:29Z</cp:lastPrinted>
  <dcterms:created xsi:type="dcterms:W3CDTF">2011-08-05T19:41:37Z</dcterms:created>
  <dcterms:modified xsi:type="dcterms:W3CDTF">2016-10-20T15:03:16Z</dcterms:modified>
</cp:coreProperties>
</file>